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63" activeTab="0"/>
  </bookViews>
  <sheets>
    <sheet name="封面" sheetId="1" r:id="rId1"/>
    <sheet name="1" sheetId="2" r:id="rId2"/>
    <sheet name="1-1" sheetId="3" r:id="rId3"/>
    <sheet name="2" sheetId="4" r:id="rId4"/>
    <sheet name="1-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4">#N/A</definedName>
    <definedName name="_xlnm.Print_Area" localSheetId="3">#N/A</definedName>
    <definedName name="_xlnm.Print_Area" localSheetId="8">'3-2'!$A$1:$F$33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  <definedName name="_xlnm._FilterDatabase" localSheetId="6" hidden="1">'3'!$A$6:$DI$41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<sst xmlns="http://schemas.openxmlformats.org/spreadsheetml/2006/main" count="1213" uniqueCount="403">
  <si>
    <t>大竹县清水镇人民政府</t>
  </si>
  <si>
    <t>2020年部门预算</t>
  </si>
  <si>
    <t>报送日期：       年   月   日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</si>
  <si>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</si>
  <si>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</si>
  <si>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</si>
  <si>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</si>
  <si>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</si>
  <si>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</si>
  <si>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</si>
  <si>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</si>
  <si>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</si>
  <si>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</si>
  <si>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</si>
  <si>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</si>
  <si>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</si>
  <si>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</si>
  <si>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</si>
  <si>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</si>
  <si>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</si>
  <si>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</si>
  <si>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</si>
  <si>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</si>
  <si>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</si>
  <si>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</si>
  <si>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</si>
  <si>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</si>
  <si>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</si>
  <si>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</si>
  <si>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</si>
  <si>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</si>
  <si>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</si>
  <si>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</si>
  <si>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</si>
  <si>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</si>
  <si>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</si>
  <si>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</si>
  <si>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</si>
  <si>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</si>
  <si>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</si>
  <si>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</si>
  <si>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</si>
  <si>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</si>
  <si>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</si>
  <si>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</si>
  <si>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</si>
  <si>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</si>
  <si>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</si>
  <si>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</si>
  <si>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</si>
  <si>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</si>
  <si>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</si>
  <si>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</si>
  <si>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</si>
  <si>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</si>
  <si>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</si>
  <si>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</si>
  <si>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</si>
  <si>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</si>
  <si>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</si>
  <si>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</si>
  <si>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</si>
  <si>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</si>
  <si>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</si>
  <si>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</si>
  <si>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</si>
  <si>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</si>
  <si>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</si>
  <si>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</si>
  <si>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</si>
  <si>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</si>
  <si>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</si>
  <si>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</si>
  <si>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</si>
  <si>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</si>
  <si>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</si>
  <si>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</si>
  <si>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</si>
  <si>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</si>
  <si>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</si>
  <si>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</si>
  <si>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</si>
  <si>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99</t>
  </si>
  <si>
    <t>919148</t>
  </si>
  <si>
    <t>其他人大事务支出</t>
  </si>
  <si>
    <t>03</t>
  </si>
  <si>
    <t>行政运行（政府）</t>
  </si>
  <si>
    <t>50</t>
  </si>
  <si>
    <t>事业运行（政府）</t>
  </si>
  <si>
    <t>06</t>
  </si>
  <si>
    <t>行政运行（财政）</t>
  </si>
  <si>
    <t>其他财政事务支出</t>
  </si>
  <si>
    <t>11</t>
  </si>
  <si>
    <t>02</t>
  </si>
  <si>
    <t>一般行政管理事务（纪检）</t>
  </si>
  <si>
    <t>29</t>
  </si>
  <si>
    <t>其他群众团体事务支出</t>
  </si>
  <si>
    <t>32</t>
  </si>
  <si>
    <t>其他组织事务支出</t>
  </si>
  <si>
    <t>207</t>
  </si>
  <si>
    <t>09</t>
  </si>
  <si>
    <t>群众文化</t>
  </si>
  <si>
    <t>208</t>
  </si>
  <si>
    <t>05</t>
  </si>
  <si>
    <t>行政单位离退休</t>
  </si>
  <si>
    <t>机关事业单位基本养老保险缴费支出</t>
  </si>
  <si>
    <t>07</t>
  </si>
  <si>
    <t>公益性岗位补贴</t>
  </si>
  <si>
    <t>08</t>
  </si>
  <si>
    <t>死亡抚恤</t>
  </si>
  <si>
    <t>其他社会保障和就业支出</t>
  </si>
  <si>
    <t>210</t>
  </si>
  <si>
    <t>16</t>
  </si>
  <si>
    <t>计划生育机构</t>
  </si>
  <si>
    <t>行政单位医疗</t>
  </si>
  <si>
    <t>事业单位医疗</t>
  </si>
  <si>
    <t>公务员医疗补助</t>
  </si>
  <si>
    <t>211</t>
  </si>
  <si>
    <t>水体</t>
  </si>
  <si>
    <t>212</t>
  </si>
  <si>
    <t>一般行政管理事务（城乡）</t>
  </si>
  <si>
    <t>其他城乡社区管理事务支出</t>
  </si>
  <si>
    <t>城乡社区环境卫生</t>
  </si>
  <si>
    <t>213</t>
  </si>
  <si>
    <t>04</t>
  </si>
  <si>
    <t>事业运行（农业）</t>
  </si>
  <si>
    <t>病虫害控制</t>
  </si>
  <si>
    <t>其他农业农村支出</t>
  </si>
  <si>
    <t>其他林业和草原支出</t>
  </si>
  <si>
    <t>一般行政管理事务（扶贫）</t>
  </si>
  <si>
    <t>其他扶贫支出</t>
  </si>
  <si>
    <t>对村民委员会和村党支部的补助</t>
  </si>
  <si>
    <t>农村综合改革示范试点补助</t>
  </si>
  <si>
    <t>214</t>
  </si>
  <si>
    <t>公路养护</t>
  </si>
  <si>
    <t>10</t>
  </si>
  <si>
    <t>公路和运输安全</t>
  </si>
  <si>
    <t>其他公路水路运输支出</t>
  </si>
  <si>
    <t>221</t>
  </si>
  <si>
    <t>住房公积金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</si>
  <si>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</si>
  <si>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</si>
  <si>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</si>
  <si>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</si>
  <si>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</si>
  <si>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</si>
  <si>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</si>
  <si>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</si>
  <si>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</si>
  <si>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</si>
  <si>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</si>
  <si>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</si>
  <si>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</si>
  <si>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</si>
  <si>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</si>
  <si>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</si>
  <si>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</si>
  <si>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</si>
  <si>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</si>
  <si>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</si>
  <si>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</si>
  <si>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</si>
  <si>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</si>
  <si>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</si>
  <si>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</si>
  <si>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</si>
  <si>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</si>
  <si>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</si>
  <si>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</si>
  <si>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</si>
  <si>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</si>
  <si>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</si>
  <si>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</si>
  <si>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</si>
  <si>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</si>
  <si>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</si>
  <si>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</si>
  <si>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</si>
  <si>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</si>
  <si>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</si>
  <si>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</si>
  <si>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</si>
  <si>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</si>
  <si>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</si>
  <si>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</si>
  <si>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</si>
  <si>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</si>
  <si>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</si>
  <si>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</si>
  <si>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</si>
  <si>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</si>
  <si>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</si>
  <si>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</si>
  <si>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</si>
  <si>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</si>
  <si>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</si>
  <si>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</si>
  <si>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</si>
  <si>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</si>
  <si>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</si>
  <si>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</si>
  <si>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</si>
  <si>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</si>
  <si>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</si>
  <si>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</si>
  <si>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>工资福利支出</t>
  </si>
  <si>
    <t xml:space="preserve">  机关商品服务支出</t>
  </si>
  <si>
    <t>502</t>
  </si>
  <si>
    <t>办公经费</t>
  </si>
  <si>
    <t>会议费</t>
  </si>
  <si>
    <t>培训费</t>
  </si>
  <si>
    <t>公务接待费</t>
  </si>
  <si>
    <t>维修（护）费</t>
  </si>
  <si>
    <t>其他商品和服务支出</t>
  </si>
  <si>
    <t>商品和服务支出</t>
  </si>
  <si>
    <t xml:space="preserve">  对个人和家庭的补助</t>
  </si>
  <si>
    <t>509</t>
  </si>
  <si>
    <t>社会福利和救助</t>
  </si>
  <si>
    <t>其他对个人和家庭的补助</t>
  </si>
  <si>
    <t>表3</t>
  </si>
  <si>
    <t>一般公共预算支出预算表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</si>
  <si>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</si>
  <si>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</si>
  <si>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</si>
  <si>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</si>
  <si>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</si>
  <si>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</si>
  <si>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</si>
  <si>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</si>
  <si>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</si>
  <si>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</si>
  <si>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</si>
  <si>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</si>
  <si>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</si>
  <si>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</si>
  <si>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</si>
  <si>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</si>
  <si>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</si>
  <si>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</si>
  <si>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</si>
  <si>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</si>
  <si>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</si>
  <si>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</si>
  <si>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</si>
  <si>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</si>
  <si>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</si>
  <si>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</si>
  <si>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</si>
  <si>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</si>
  <si>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</si>
  <si>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</si>
  <si>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</si>
  <si>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</si>
  <si>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</si>
  <si>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</si>
  <si>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</si>
  <si>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</si>
  <si>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</si>
  <si>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</si>
  <si>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</si>
  <si>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</si>
  <si>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</si>
  <si>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</si>
  <si>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</si>
  <si>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</si>
  <si>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</si>
  <si>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</si>
  <si>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</si>
  <si>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</si>
  <si>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</si>
  <si>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</si>
  <si>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</si>
  <si>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</si>
  <si>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</si>
  <si>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</si>
  <si>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</si>
  <si>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</si>
  <si>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</si>
  <si>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</si>
  <si>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</si>
  <si>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</si>
  <si>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</si>
  <si>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</si>
  <si>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</si>
  <si>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</si>
  <si>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</si>
  <si>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</si>
  <si>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</si>
  <si>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</si>
  <si>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</si>
  <si>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</si>
  <si>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</si>
  <si>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</si>
  <si>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</si>
  <si>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</si>
  <si>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</si>
  <si>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</si>
  <si>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</si>
  <si>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</si>
  <si>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</si>
  <si>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</si>
  <si>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</si>
  <si>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</si>
  <si>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</si>
  <si>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</si>
  <si>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</si>
  <si>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</si>
  <si>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</si>
  <si>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大竹县清水镇政府</t>
  </si>
  <si>
    <t>经济分类科目</t>
  </si>
  <si>
    <t xml:space="preserve">单位代码 </t>
  </si>
  <si>
    <t>人员经费</t>
  </si>
  <si>
    <t>公用经费</t>
  </si>
  <si>
    <t>301</t>
  </si>
  <si>
    <t>12</t>
  </si>
  <si>
    <t>13</t>
  </si>
  <si>
    <t>302</t>
  </si>
  <si>
    <t>维修(护)费</t>
  </si>
  <si>
    <t>15</t>
  </si>
  <si>
    <t>17</t>
  </si>
  <si>
    <t>28</t>
  </si>
  <si>
    <t>39</t>
  </si>
  <si>
    <t>303</t>
  </si>
  <si>
    <t>表3-2</t>
  </si>
  <si>
    <t>一般公共预算项目支出预算表</t>
  </si>
  <si>
    <t>单位名称（项目）</t>
  </si>
  <si>
    <t>人大工作经费</t>
  </si>
  <si>
    <t>纪委视频系统服务费、基层版综合业务费</t>
  </si>
  <si>
    <t>食堂运行经费</t>
  </si>
  <si>
    <t>加班、值班、差旅费</t>
  </si>
  <si>
    <t>基本公共服务</t>
  </si>
  <si>
    <t>村级代理会计核算经费</t>
  </si>
  <si>
    <t>纪检组工作经费</t>
  </si>
  <si>
    <t>妇联及关工委、共青团工作经费（其中：妇联2万，关工委、共青团4.5万）</t>
  </si>
  <si>
    <t>党建工作经费</t>
  </si>
  <si>
    <t>城乡低保信息员补助资金</t>
  </si>
  <si>
    <t>水、大气、土壤治理及河长制专项经费</t>
  </si>
  <si>
    <t>社区服务群众专项经费</t>
  </si>
  <si>
    <t>“五治”工作经费</t>
  </si>
  <si>
    <t>动物防疫人员经费</t>
  </si>
  <si>
    <t>龙潭水库库区安全经费</t>
  </si>
  <si>
    <t>森林防火及病虫害防治经费</t>
  </si>
  <si>
    <t>脱贫攻坚工作经费</t>
  </si>
  <si>
    <t>村干部体检费</t>
  </si>
  <si>
    <t>村干部医疗保险</t>
  </si>
  <si>
    <t>非贫困村第一书记工作经费</t>
  </si>
  <si>
    <t>村干部养老保险补助</t>
  </si>
  <si>
    <t>贫困村第一书记工作经费</t>
  </si>
  <si>
    <t>村干部脱贫攻坚绩效考核</t>
  </si>
  <si>
    <t>农村运维资金</t>
  </si>
  <si>
    <t>乡、村道路养护经费</t>
  </si>
  <si>
    <t>农村道路交通安全管理经费</t>
  </si>
  <si>
    <t>客车、客渡船签单员补助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</si>
  <si>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</si>
  <si>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</si>
  <si>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</si>
  <si>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</si>
  <si>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</si>
  <si>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</si>
  <si>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</si>
  <si>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</si>
  <si>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</si>
  <si>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</si>
  <si>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</si>
  <si>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</si>
  <si>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</si>
  <si>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</si>
  <si>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</si>
  <si>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</si>
  <si>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</si>
  <si>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大竹县清水镇人民政府项目支出绩效目标</t>
  </si>
  <si>
    <r>
      <t>（</t>
    </r>
    <r>
      <rPr>
        <sz val="11"/>
        <rFont val="Times New Roman"/>
        <family val="1"/>
      </rPr>
      <t xml:space="preserve">      2020   </t>
    </r>
    <r>
      <rPr>
        <sz val="11"/>
        <rFont val="宋体"/>
        <family val="0"/>
      </rPr>
      <t>年度）</t>
    </r>
  </si>
  <si>
    <t>项目名称</t>
  </si>
  <si>
    <t>小型水库动态监控预警系统运行维护费</t>
  </si>
  <si>
    <t>预算单位</t>
  </si>
  <si>
    <t>项目资金
（元）</t>
  </si>
  <si>
    <t xml:space="preserve"> 年度资金总额：300000</t>
  </si>
  <si>
    <t xml:space="preserve">        其中：财政拨款：300000</t>
  </si>
  <si>
    <t xml:space="preserve">             其他资金0</t>
  </si>
  <si>
    <t>总
体
目
标</t>
  </si>
  <si>
    <t>年度目标</t>
  </si>
  <si>
    <t>确保水库动态监控设施正常运行，对全县的小型水库实行远程在线监控，包含水库水雨情测报、图像监控、信息查询和险情预警信息等，为保障水库的适度蓄水和安全度汛提供准确、及时的现场信息，实现水库的信息化管理，在保护人民生命财产安全方面发挥重大作用。</t>
  </si>
  <si>
    <t>绩
效
指
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</si>
  <si>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</si>
  <si>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</si>
  <si>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</si>
  <si>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</si>
  <si>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</si>
  <si>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</si>
  <si>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 xml:space="preserve"> 小型水库动态监控系统正常运行</t>
  </si>
  <si>
    <t>45座水库</t>
  </si>
  <si>
    <t>质量指标</t>
  </si>
  <si>
    <t>正常运行，确保数据及时、准确、图像清析</t>
  </si>
  <si>
    <t>时效指标</t>
  </si>
  <si>
    <t xml:space="preserve"> 指标1：确保汛期前正常运行</t>
  </si>
  <si>
    <t>项目效益</t>
  </si>
  <si>
    <t>经济效益
指标</t>
  </si>
  <si>
    <t xml:space="preserve"> 指标1：确保水库大坝安全</t>
  </si>
  <si>
    <t>社会效益
指标</t>
  </si>
  <si>
    <t xml:space="preserve"> 指标1：利于水库远程动态管理</t>
  </si>
  <si>
    <t>远程监测各水库的水位、降雨量和现场图像，为保障水库的适度蓄水和安全度汛提供准确、及时的现场信息，保证水库正常运转，确保水库下游人民群众生命财产安全</t>
  </si>
  <si>
    <t>满意度指标</t>
  </si>
  <si>
    <t xml:space="preserve"> 指标1：让群众满意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</si>
</sst>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42">
    <font>
      <sz val="9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3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3" fillId="0" borderId="4" applyNumberFormat="0" applyFill="0" applyAlignment="0" applyProtection="0"/>
    <xf numFmtId="0" fontId="31" fillId="8" borderId="0" applyNumberFormat="0" applyBorder="0" applyAlignment="0" applyProtection="0"/>
    <xf numFmtId="0" fontId="35" fillId="0" borderId="5" applyNumberFormat="0" applyFill="0" applyAlignment="0" applyProtection="0"/>
    <xf numFmtId="0" fontId="31" fillId="9" borderId="0" applyNumberFormat="0" applyBorder="0" applyAlignment="0" applyProtection="0"/>
    <xf numFmtId="0" fontId="27" fillId="10" borderId="6" applyNumberFormat="0" applyAlignment="0" applyProtection="0"/>
    <xf numFmtId="0" fontId="37" fillId="10" borderId="1" applyNumberFormat="0" applyAlignment="0" applyProtection="0"/>
    <xf numFmtId="0" fontId="25" fillId="11" borderId="7" applyNumberFormat="0" applyAlignment="0" applyProtection="0"/>
    <xf numFmtId="0" fontId="5" fillId="3" borderId="0" applyNumberFormat="0" applyBorder="0" applyAlignment="0" applyProtection="0"/>
    <xf numFmtId="0" fontId="31" fillId="12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2" fillId="13" borderId="0" applyNumberFormat="0" applyBorder="0" applyAlignment="0" applyProtection="0"/>
    <xf numFmtId="0" fontId="40" fillId="4" borderId="0" applyNumberFormat="0" applyBorder="0" applyAlignment="0" applyProtection="0"/>
    <xf numFmtId="0" fontId="5" fillId="5" borderId="0" applyNumberFormat="0" applyBorder="0" applyAlignment="0" applyProtection="0"/>
    <xf numFmtId="0" fontId="31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31" fillId="8" borderId="0" applyNumberFormat="0" applyBorder="0" applyAlignment="0" applyProtection="0"/>
    <xf numFmtId="0" fontId="5" fillId="16" borderId="0" applyNumberFormat="0" applyBorder="0" applyAlignment="0" applyProtection="0"/>
    <xf numFmtId="0" fontId="31" fillId="8" borderId="0" applyNumberFormat="0" applyBorder="0" applyAlignment="0" applyProtection="0"/>
    <xf numFmtId="0" fontId="31" fillId="17" borderId="0" applyNumberFormat="0" applyBorder="0" applyAlignment="0" applyProtection="0"/>
    <xf numFmtId="0" fontId="5" fillId="4" borderId="0" applyNumberFormat="0" applyBorder="0" applyAlignment="0" applyProtection="0"/>
    <xf numFmtId="0" fontId="31" fillId="2" borderId="0" applyNumberFormat="0" applyBorder="0" applyAlignment="0" applyProtection="0"/>
    <xf numFmtId="1" fontId="0" fillId="0" borderId="0">
      <alignment/>
      <protection/>
    </xf>
  </cellStyleXfs>
  <cellXfs count="273"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63" applyNumberFormat="1" applyFont="1" applyFill="1" applyAlignment="1">
      <alignment vertical="center" wrapText="1"/>
      <protection/>
    </xf>
    <xf numFmtId="0" fontId="3" fillId="0" borderId="0" xfId="63" applyNumberFormat="1" applyFont="1" applyFill="1" applyAlignment="1">
      <alignment vertical="center" wrapText="1"/>
      <protection/>
    </xf>
    <xf numFmtId="0" fontId="4" fillId="0" borderId="0" xfId="63" applyNumberFormat="1" applyFont="1" applyFill="1" applyAlignment="1">
      <alignment horizontal="center" vertical="center" wrapText="1"/>
      <protection/>
    </xf>
    <xf numFmtId="0" fontId="1" fillId="0" borderId="0" xfId="63" applyNumberFormat="1" applyFont="1" applyFill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2" xfId="6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vertical="center"/>
    </xf>
    <xf numFmtId="0" fontId="1" fillId="0" borderId="10" xfId="63" applyNumberFormat="1" applyFont="1" applyFill="1" applyBorder="1" applyAlignment="1">
      <alignment horizontal="left" vertical="center" wrapText="1"/>
      <protection/>
    </xf>
    <xf numFmtId="0" fontId="1" fillId="0" borderId="11" xfId="63" applyNumberFormat="1" applyFont="1" applyFill="1" applyBorder="1" applyAlignment="1">
      <alignment horizontal="left" vertical="center" wrapText="1"/>
      <protection/>
    </xf>
    <xf numFmtId="0" fontId="1" fillId="0" borderId="13" xfId="63" applyNumberFormat="1" applyFont="1" applyFill="1" applyBorder="1" applyAlignment="1">
      <alignment horizontal="left" vertical="center" wrapText="1"/>
      <protection/>
    </xf>
    <xf numFmtId="0" fontId="1" fillId="0" borderId="14" xfId="63" applyNumberFormat="1" applyFont="1" applyFill="1" applyBorder="1" applyAlignment="1">
      <alignment horizontal="left" vertical="center" wrapText="1"/>
      <protection/>
    </xf>
    <xf numFmtId="0" fontId="1" fillId="0" borderId="15" xfId="63" applyNumberFormat="1" applyFont="1" applyFill="1" applyBorder="1" applyAlignment="1">
      <alignment horizontal="left" vertical="center" wrapText="1"/>
      <protection/>
    </xf>
    <xf numFmtId="0" fontId="1" fillId="0" borderId="10" xfId="63" applyNumberFormat="1" applyFont="1" applyFill="1" applyBorder="1" applyAlignment="1">
      <alignment vertical="center" wrapText="1"/>
      <protection/>
    </xf>
    <xf numFmtId="57" fontId="1" fillId="0" borderId="11" xfId="63" applyNumberFormat="1" applyFont="1" applyFill="1" applyBorder="1" applyAlignment="1">
      <alignment horizontal="center" vertical="center" wrapText="1"/>
      <protection/>
    </xf>
    <xf numFmtId="9" fontId="1" fillId="0" borderId="11" xfId="6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 horizontal="right"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0" borderId="19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Continuous" vertical="center"/>
    </xf>
    <xf numFmtId="1" fontId="6" fillId="0" borderId="10" xfId="0" applyNumberFormat="1" applyFont="1" applyFill="1" applyBorder="1" applyAlignment="1">
      <alignment horizontal="centerContinuous" vertical="center"/>
    </xf>
    <xf numFmtId="1" fontId="6" fillId="0" borderId="13" xfId="0" applyNumberFormat="1" applyFont="1" applyFill="1" applyBorder="1" applyAlignment="1">
      <alignment horizontal="centerContinuous" vertical="center"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1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1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10" borderId="0" xfId="0" applyNumberFormat="1" applyFont="1" applyFill="1" applyAlignment="1" applyProtection="1">
      <alignment vertical="center" wrapText="1"/>
      <protection/>
    </xf>
    <xf numFmtId="0" fontId="9" fillId="10" borderId="0" xfId="0" applyNumberFormat="1" applyFont="1" applyFill="1" applyAlignment="1" applyProtection="1">
      <alignment vertical="center" wrapText="1"/>
      <protection/>
    </xf>
    <xf numFmtId="0" fontId="10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11" fillId="10" borderId="0" xfId="0" applyNumberFormat="1" applyFont="1" applyFill="1" applyAlignment="1">
      <alignment/>
    </xf>
    <xf numFmtId="0" fontId="6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16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1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4" xfId="0" applyNumberFormat="1" applyFont="1" applyFill="1" applyBorder="1" applyAlignment="1" applyProtection="1">
      <alignment horizontal="center" vertical="center" wrapText="1"/>
      <protection/>
    </xf>
    <xf numFmtId="178" fontId="6" fillId="0" borderId="13" xfId="0" applyNumberFormat="1" applyFont="1" applyFill="1" applyBorder="1" applyAlignment="1" applyProtection="1">
      <alignment horizontal="center" vertical="center" wrapText="1"/>
      <protection/>
    </xf>
    <xf numFmtId="178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6" fillId="10" borderId="0" xfId="0" applyNumberFormat="1" applyFont="1" applyFill="1" applyAlignment="1">
      <alignment horizontal="center"/>
    </xf>
    <xf numFmtId="0" fontId="8" fillId="0" borderId="16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8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78" fontId="6" fillId="0" borderId="20" xfId="0" applyNumberFormat="1" applyFont="1" applyFill="1" applyBorder="1" applyAlignment="1" applyProtection="1">
      <alignment horizontal="center" vertical="center" wrapText="1"/>
      <protection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 applyProtection="1">
      <alignment horizontal="center" vertical="center" wrapText="1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left"/>
    </xf>
    <xf numFmtId="1" fontId="0" fillId="18" borderId="0" xfId="0" applyNumberFormat="1" applyFill="1" applyAlignment="1">
      <alignment vertical="center"/>
    </xf>
    <xf numFmtId="1" fontId="6" fillId="0" borderId="0" xfId="0" applyNumberFormat="1" applyFont="1" applyFill="1" applyAlignment="1">
      <alignment horizont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10" borderId="13" xfId="0" applyNumberFormat="1" applyFont="1" applyFill="1" applyBorder="1" applyAlignment="1" applyProtection="1">
      <alignment horizontal="center" vertical="center" wrapText="1"/>
      <protection/>
    </xf>
    <xf numFmtId="0" fontId="6" fillId="1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>
      <alignment horizontal="centerContinuous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9" fontId="6" fillId="18" borderId="10" xfId="0" applyNumberFormat="1" applyFont="1" applyFill="1" applyBorder="1" applyAlignment="1" applyProtection="1">
      <alignment vertical="center" wrapText="1"/>
      <protection/>
    </xf>
    <xf numFmtId="0" fontId="6" fillId="18" borderId="10" xfId="0" applyNumberFormat="1" applyFont="1" applyFill="1" applyBorder="1" applyAlignment="1" applyProtection="1">
      <alignment vertical="center" wrapText="1"/>
      <protection/>
    </xf>
    <xf numFmtId="178" fontId="6" fillId="18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ill="1" applyBorder="1" applyAlignment="1">
      <alignment horizontal="center" vertical="center" wrapText="1"/>
    </xf>
    <xf numFmtId="178" fontId="0" fillId="18" borderId="10" xfId="0" applyNumberForma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63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178" fontId="0" fillId="18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0" xfId="0" applyNumberFormat="1" applyFont="1" applyFill="1" applyBorder="1" applyAlignment="1">
      <alignment horizontal="center" vertical="center" wrapText="1"/>
    </xf>
    <xf numFmtId="0" fontId="0" fillId="10" borderId="13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6" fillId="10" borderId="25" xfId="0" applyNumberFormat="1" applyFont="1" applyFill="1" applyBorder="1" applyAlignment="1" applyProtection="1">
      <alignment horizontal="center" vertical="center"/>
      <protection/>
    </xf>
    <xf numFmtId="0" fontId="6" fillId="1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10" borderId="28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NumberFormat="1" applyFill="1" applyBorder="1" applyAlignment="1">
      <alignment horizontal="center" vertical="center" wrapText="1"/>
    </xf>
    <xf numFmtId="178" fontId="6" fillId="18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6" fillId="1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>
      <alignment horizontal="center"/>
    </xf>
    <xf numFmtId="179" fontId="0" fillId="0" borderId="13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1" fontId="0" fillId="18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" fontId="0" fillId="18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>
      <alignment horizontal="centerContinuous" vertical="center"/>
    </xf>
    <xf numFmtId="0" fontId="6" fillId="0" borderId="21" xfId="0" applyNumberFormat="1" applyFont="1" applyFill="1" applyBorder="1" applyAlignment="1">
      <alignment horizontal="centerContinuous" vertical="center"/>
    </xf>
    <xf numFmtId="0" fontId="6" fillId="10" borderId="10" xfId="0" applyNumberFormat="1" applyFont="1" applyFill="1" applyBorder="1" applyAlignment="1" applyProtection="1">
      <alignment horizontal="center" vertical="center"/>
      <protection/>
    </xf>
    <xf numFmtId="0" fontId="6" fillId="10" borderId="13" xfId="0" applyNumberFormat="1" applyFont="1" applyFill="1" applyBorder="1" applyAlignment="1" applyProtection="1">
      <alignment horizontal="center" vertical="center"/>
      <protection/>
    </xf>
    <xf numFmtId="0" fontId="6" fillId="10" borderId="14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10" borderId="20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10" borderId="20" xfId="0" applyNumberFormat="1" applyFont="1" applyFill="1" applyBorder="1" applyAlignment="1" applyProtection="1">
      <alignment horizontal="center" vertical="center" wrapText="1"/>
      <protection/>
    </xf>
    <xf numFmtId="178" fontId="6" fillId="0" borderId="13" xfId="0" applyNumberFormat="1" applyFont="1" applyFill="1" applyBorder="1" applyAlignment="1" applyProtection="1">
      <alignment vertical="center" wrapText="1"/>
      <protection/>
    </xf>
    <xf numFmtId="178" fontId="6" fillId="0" borderId="10" xfId="0" applyNumberFormat="1" applyFont="1" applyFill="1" applyBorder="1" applyAlignment="1" applyProtection="1">
      <alignment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6" fillId="1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vertical="center" wrapText="1"/>
      <protection/>
    </xf>
    <xf numFmtId="0" fontId="6" fillId="10" borderId="20" xfId="0" applyNumberFormat="1" applyFont="1" applyFill="1" applyBorder="1" applyAlignment="1" applyProtection="1">
      <alignment horizontal="centerContinuous" vertical="center"/>
      <protection/>
    </xf>
    <xf numFmtId="0" fontId="6" fillId="10" borderId="10" xfId="0" applyNumberFormat="1" applyFont="1" applyFill="1" applyBorder="1" applyAlignment="1" applyProtection="1">
      <alignment horizontal="centerContinuous" vertical="center"/>
      <protection/>
    </xf>
    <xf numFmtId="1" fontId="6" fillId="0" borderId="30" xfId="0" applyNumberFormat="1" applyFont="1" applyFill="1" applyBorder="1" applyAlignment="1" applyProtection="1">
      <alignment horizontal="centerContinuous" vertical="center"/>
      <protection/>
    </xf>
    <xf numFmtId="1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1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0" fontId="8" fillId="10" borderId="0" xfId="0" applyNumberFormat="1" applyFont="1" applyFill="1" applyAlignment="1">
      <alignment/>
    </xf>
    <xf numFmtId="0" fontId="8" fillId="1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Continuous" vertical="center"/>
    </xf>
    <xf numFmtId="0" fontId="8" fillId="1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1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10" borderId="0" xfId="0" applyNumberFormat="1" applyFont="1" applyFill="1" applyAlignment="1">
      <alignment horizontal="right" vertical="center"/>
    </xf>
    <xf numFmtId="0" fontId="8" fillId="10" borderId="0" xfId="0" applyNumberFormat="1" applyFont="1" applyFill="1" applyAlignment="1">
      <alignment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0" fillId="0" borderId="0" xfId="0" applyNumberFormat="1" applyFill="1" applyAlignment="1">
      <alignment horizontal="center"/>
    </xf>
    <xf numFmtId="0" fontId="17" fillId="0" borderId="0" xfId="0" applyNumberFormat="1" applyFont="1" applyFill="1" applyAlignment="1">
      <alignment/>
    </xf>
    <xf numFmtId="178" fontId="17" fillId="0" borderId="0" xfId="0" applyNumberFormat="1" applyFont="1" applyFill="1" applyAlignment="1">
      <alignment horizontal="center"/>
    </xf>
    <xf numFmtId="178" fontId="8" fillId="0" borderId="16" xfId="0" applyNumberFormat="1" applyFont="1" applyFill="1" applyBorder="1" applyAlignment="1" applyProtection="1">
      <alignment horizontal="center"/>
      <protection/>
    </xf>
    <xf numFmtId="178" fontId="8" fillId="0" borderId="0" xfId="0" applyNumberFormat="1" applyFont="1" applyFill="1" applyAlignment="1">
      <alignment horizont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 wrapText="1"/>
      <protection/>
    </xf>
    <xf numFmtId="176" fontId="8" fillId="0" borderId="20" xfId="0" applyNumberFormat="1" applyFont="1" applyFill="1" applyBorder="1" applyAlignment="1" applyProtection="1">
      <alignment vertical="center" wrapText="1"/>
      <protection/>
    </xf>
    <xf numFmtId="178" fontId="8" fillId="0" borderId="10" xfId="0" applyNumberFormat="1" applyFont="1" applyFill="1" applyBorder="1" applyAlignment="1" applyProtection="1">
      <alignment horizontal="center" vertical="center" wrapText="1"/>
      <protection/>
    </xf>
    <xf numFmtId="178" fontId="8" fillId="0" borderId="21" xfId="0" applyNumberFormat="1" applyFont="1" applyFill="1" applyBorder="1" applyAlignment="1" applyProtection="1">
      <alignment horizontal="center" vertical="center" wrapText="1"/>
      <protection/>
    </xf>
    <xf numFmtId="176" fontId="8" fillId="0" borderId="21" xfId="0" applyNumberFormat="1" applyFont="1" applyFill="1" applyBorder="1" applyAlignment="1" applyProtection="1">
      <alignment horizontal="right" vertical="center" wrapText="1"/>
      <protection/>
    </xf>
    <xf numFmtId="176" fontId="8" fillId="0" borderId="21" xfId="0" applyNumberFormat="1" applyFont="1" applyFill="1" applyBorder="1" applyAlignment="1" applyProtection="1">
      <alignment vertical="center" wrapText="1"/>
      <protection/>
    </xf>
    <xf numFmtId="178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8" fillId="0" borderId="13" xfId="0" applyNumberFormat="1" applyFont="1" applyFill="1" applyBorder="1" applyAlignment="1" applyProtection="1">
      <alignment horizontal="center" vertical="center" wrapText="1"/>
      <protection/>
    </xf>
    <xf numFmtId="176" fontId="8" fillId="0" borderId="13" xfId="0" applyNumberFormat="1" applyFont="1" applyFill="1" applyBorder="1" applyAlignment="1" applyProtection="1">
      <alignment horizontal="right" vertical="center" wrapText="1"/>
      <protection/>
    </xf>
    <xf numFmtId="176" fontId="8" fillId="0" borderId="13" xfId="0" applyNumberFormat="1" applyFont="1" applyFill="1" applyBorder="1" applyAlignment="1" applyProtection="1">
      <alignment vertical="center" wrapText="1"/>
      <protection/>
    </xf>
    <xf numFmtId="176" fontId="8" fillId="0" borderId="10" xfId="0" applyNumberFormat="1" applyFont="1" applyFill="1" applyBorder="1" applyAlignment="1" applyProtection="1">
      <alignment vertical="center" wrapText="1"/>
      <protection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8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right" vertical="center" wrapText="1"/>
    </xf>
    <xf numFmtId="176" fontId="8" fillId="0" borderId="18" xfId="0" applyNumberFormat="1" applyFont="1" applyFill="1" applyBorder="1" applyAlignment="1">
      <alignment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178" fontId="8" fillId="0" borderId="17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right" vertical="center" wrapText="1"/>
    </xf>
    <xf numFmtId="176" fontId="8" fillId="0" borderId="17" xfId="0" applyNumberFormat="1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Continuous" vertical="center"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10" borderId="0" xfId="0" applyNumberFormat="1" applyFont="1" applyFill="1" applyAlignment="1" applyProtection="1">
      <alignment horizontal="right" vertical="center"/>
      <protection/>
    </xf>
    <xf numFmtId="178" fontId="17" fillId="0" borderId="0" xfId="0" applyNumberFormat="1" applyFont="1" applyFill="1" applyAlignment="1">
      <alignment/>
    </xf>
    <xf numFmtId="178" fontId="8" fillId="0" borderId="16" xfId="0" applyNumberFormat="1" applyFont="1" applyFill="1" applyBorder="1" applyAlignment="1" applyProtection="1">
      <alignment horizontal="left"/>
      <protection/>
    </xf>
    <xf numFmtId="178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81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9" sqref="A9"/>
    </sheetView>
  </sheetViews>
  <sheetFormatPr defaultColWidth="8.66015625" defaultRowHeight="11.25"/>
  <cols>
    <col min="1" max="1" width="153.66015625" style="0" customWidth="1"/>
  </cols>
  <sheetData>
    <row r="1" ht="15">
      <c r="A1" s="267"/>
    </row>
    <row r="2" ht="34.5" customHeight="1"/>
    <row r="3" ht="63.75" customHeight="1">
      <c r="A3" s="268" t="s">
        <v>0</v>
      </c>
    </row>
    <row r="4" ht="107.25" customHeight="1">
      <c r="A4" s="269" t="s">
        <v>1</v>
      </c>
    </row>
    <row r="5" ht="409.5" customHeight="1" hidden="1">
      <c r="A5" s="270">
        <v>3.637978807091713E-12</v>
      </c>
    </row>
    <row r="6" ht="21.75">
      <c r="A6" s="271"/>
    </row>
    <row r="7" ht="30.75" customHeight="1">
      <c r="A7" s="271"/>
    </row>
    <row r="8" ht="78" customHeight="1"/>
    <row r="9" ht="63" customHeight="1">
      <c r="A9" s="272" t="s">
        <v>2</v>
      </c>
    </row>
  </sheetData>
  <sheetProtection/>
  <printOptions/>
  <pageMargins left="1.1416666666666666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64"/>
      <c r="B1" s="64"/>
      <c r="C1" s="64"/>
      <c r="D1" s="64"/>
      <c r="E1" s="65"/>
      <c r="F1" s="64"/>
      <c r="G1" s="64"/>
      <c r="H1" s="66" t="s">
        <v>353</v>
      </c>
      <c r="I1" s="87"/>
    </row>
    <row r="2" spans="1:9" ht="25.5" customHeight="1">
      <c r="A2" s="23" t="s">
        <v>354</v>
      </c>
      <c r="B2" s="23"/>
      <c r="C2" s="23"/>
      <c r="D2" s="23"/>
      <c r="E2" s="23"/>
      <c r="F2" s="23"/>
      <c r="G2" s="23"/>
      <c r="H2" s="23"/>
      <c r="I2" s="87"/>
    </row>
    <row r="3" spans="1:9" ht="19.5" customHeight="1">
      <c r="A3" s="67" t="s">
        <v>0</v>
      </c>
      <c r="B3" s="68"/>
      <c r="C3" s="68"/>
      <c r="D3" s="68"/>
      <c r="E3" s="68"/>
      <c r="F3" s="68"/>
      <c r="G3" s="68"/>
      <c r="H3" s="26" t="s">
        <v>5</v>
      </c>
      <c r="I3" s="87"/>
    </row>
    <row r="4" spans="1:9" ht="19.5" customHeight="1">
      <c r="A4" s="35" t="s">
        <v>355</v>
      </c>
      <c r="B4" s="35" t="s">
        <v>356</v>
      </c>
      <c r="C4" s="30" t="s">
        <v>357</v>
      </c>
      <c r="D4" s="30"/>
      <c r="E4" s="30"/>
      <c r="F4" s="30"/>
      <c r="G4" s="30"/>
      <c r="H4" s="30"/>
      <c r="I4" s="87"/>
    </row>
    <row r="5" spans="1:9" ht="19.5" customHeight="1">
      <c r="A5" s="35"/>
      <c r="B5" s="35"/>
      <c r="C5" s="69" t="s">
        <v>57</v>
      </c>
      <c r="D5" s="70" t="s">
        <v>251</v>
      </c>
      <c r="E5" s="71" t="s">
        <v>358</v>
      </c>
      <c r="F5" s="72"/>
      <c r="G5" s="72"/>
      <c r="H5" s="73" t="s">
        <v>211</v>
      </c>
      <c r="I5" s="87"/>
    </row>
    <row r="6" spans="1:9" ht="33.75" customHeight="1">
      <c r="A6" s="41"/>
      <c r="B6" s="41"/>
      <c r="C6" s="74"/>
      <c r="D6" s="42"/>
      <c r="E6" s="75" t="s">
        <v>72</v>
      </c>
      <c r="F6" s="76" t="s">
        <v>359</v>
      </c>
      <c r="G6" s="77" t="s">
        <v>360</v>
      </c>
      <c r="H6" s="78"/>
      <c r="I6" s="87"/>
    </row>
    <row r="7" spans="1:9" ht="19.5" customHeight="1">
      <c r="A7" s="47"/>
      <c r="B7" s="97" t="s">
        <v>57</v>
      </c>
      <c r="C7" s="98">
        <f aca="true" t="shared" si="0" ref="C7:H7">SUM(C8)</f>
        <v>69500</v>
      </c>
      <c r="D7" s="98">
        <f t="shared" si="0"/>
        <v>0</v>
      </c>
      <c r="E7" s="98">
        <f t="shared" si="0"/>
        <v>0</v>
      </c>
      <c r="F7" s="98">
        <f t="shared" si="0"/>
        <v>0</v>
      </c>
      <c r="G7" s="98">
        <f t="shared" si="0"/>
        <v>0</v>
      </c>
      <c r="H7" s="98">
        <f t="shared" si="0"/>
        <v>69500</v>
      </c>
      <c r="I7" s="88"/>
    </row>
    <row r="8" spans="1:9" ht="19.5" customHeight="1">
      <c r="A8" s="47" t="s">
        <v>83</v>
      </c>
      <c r="B8" s="48" t="s">
        <v>0</v>
      </c>
      <c r="C8" s="99">
        <f>D8+E8+H8</f>
        <v>69500</v>
      </c>
      <c r="D8" s="100">
        <v>0</v>
      </c>
      <c r="E8" s="100">
        <f>SUM(F8:G8)</f>
        <v>0</v>
      </c>
      <c r="F8" s="100">
        <v>0</v>
      </c>
      <c r="G8" s="98"/>
      <c r="H8" s="101">
        <v>69500</v>
      </c>
      <c r="I8" s="8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0"/>
      <c r="B1" s="21"/>
      <c r="C1" s="21"/>
      <c r="D1" s="21"/>
      <c r="E1" s="21"/>
      <c r="F1" s="21"/>
      <c r="G1" s="21"/>
      <c r="H1" s="22" t="s">
        <v>361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</row>
    <row r="2" spans="1:245" ht="19.5" customHeight="1">
      <c r="A2" s="23" t="s">
        <v>362</v>
      </c>
      <c r="B2" s="23"/>
      <c r="C2" s="23"/>
      <c r="D2" s="23"/>
      <c r="E2" s="23"/>
      <c r="F2" s="23"/>
      <c r="G2" s="23"/>
      <c r="H2" s="2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</row>
    <row r="3" spans="1:245" ht="19.5" customHeight="1">
      <c r="A3" s="24" t="s">
        <v>0</v>
      </c>
      <c r="B3" s="24"/>
      <c r="C3" s="24"/>
      <c r="D3" s="24"/>
      <c r="E3" s="24"/>
      <c r="F3" s="25"/>
      <c r="G3" s="25"/>
      <c r="H3" s="26" t="s">
        <v>5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ht="19.5" customHeight="1">
      <c r="A4" s="27" t="s">
        <v>56</v>
      </c>
      <c r="B4" s="27"/>
      <c r="C4" s="27"/>
      <c r="D4" s="28"/>
      <c r="E4" s="29"/>
      <c r="F4" s="30" t="s">
        <v>363</v>
      </c>
      <c r="G4" s="30"/>
      <c r="H4" s="30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9.5" customHeight="1">
      <c r="A5" s="31" t="s">
        <v>67</v>
      </c>
      <c r="B5" s="32"/>
      <c r="C5" s="33"/>
      <c r="D5" s="34" t="s">
        <v>68</v>
      </c>
      <c r="E5" s="36" t="s">
        <v>189</v>
      </c>
      <c r="F5" s="36" t="s">
        <v>57</v>
      </c>
      <c r="G5" s="36" t="s">
        <v>185</v>
      </c>
      <c r="H5" s="30" t="s">
        <v>186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pans="1:245" ht="19.5" customHeight="1">
      <c r="A6" s="37" t="s">
        <v>77</v>
      </c>
      <c r="B6" s="38" t="s">
        <v>78</v>
      </c>
      <c r="C6" s="39" t="s">
        <v>79</v>
      </c>
      <c r="D6" s="40"/>
      <c r="E6" s="36"/>
      <c r="F6" s="36"/>
      <c r="G6" s="36"/>
      <c r="H6" s="30"/>
      <c r="I6" s="61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</row>
    <row r="7" spans="1:245" ht="19.5" customHeight="1">
      <c r="A7" s="44"/>
      <c r="B7" s="39"/>
      <c r="C7" s="39"/>
      <c r="D7" s="40"/>
      <c r="E7" s="70"/>
      <c r="F7" s="30">
        <f>SUM(G7:H7)</f>
        <v>0</v>
      </c>
      <c r="G7" s="36"/>
      <c r="H7" s="89">
        <f>SUM(H8:H10)</f>
        <v>0</v>
      </c>
      <c r="I7" s="61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</row>
    <row r="8" spans="1:245" ht="19.5" customHeight="1">
      <c r="A8" s="90"/>
      <c r="B8" s="91"/>
      <c r="C8" s="91"/>
      <c r="D8" s="92"/>
      <c r="E8" s="36"/>
      <c r="F8" s="93"/>
      <c r="G8" s="36"/>
      <c r="H8" s="93"/>
      <c r="I8" s="61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</row>
    <row r="9" spans="1:245" ht="19.5" customHeight="1">
      <c r="A9" s="90"/>
      <c r="B9" s="91"/>
      <c r="C9" s="91"/>
      <c r="D9" s="92"/>
      <c r="E9" s="36"/>
      <c r="F9" s="93"/>
      <c r="G9" s="36"/>
      <c r="H9" s="93"/>
      <c r="I9" s="61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</row>
    <row r="10" spans="1:245" ht="19.5" customHeight="1">
      <c r="A10" s="90"/>
      <c r="B10" s="91"/>
      <c r="C10" s="91"/>
      <c r="D10" s="94"/>
      <c r="E10" s="95"/>
      <c r="F10" s="96"/>
      <c r="G10" s="96"/>
      <c r="H10" s="96"/>
      <c r="I10" s="61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</row>
    <row r="11" spans="1:245" ht="19.5" customHeight="1">
      <c r="A11" s="53"/>
      <c r="B11" s="53"/>
      <c r="C11" s="53"/>
      <c r="D11" s="52"/>
      <c r="E11" s="52"/>
      <c r="F11" s="52"/>
      <c r="G11" s="52"/>
      <c r="H11" s="5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</row>
    <row r="12" spans="1:245" ht="19.5" customHeight="1">
      <c r="A12" s="53"/>
      <c r="B12" s="53"/>
      <c r="C12" s="53"/>
      <c r="D12" s="53"/>
      <c r="E12" s="53"/>
      <c r="F12" s="53"/>
      <c r="G12" s="53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</row>
    <row r="13" spans="1:245" ht="19.5" customHeight="1">
      <c r="A13" s="53"/>
      <c r="B13" s="53"/>
      <c r="C13" s="53"/>
      <c r="D13" s="52"/>
      <c r="E13" s="52"/>
      <c r="F13" s="52"/>
      <c r="G13" s="52"/>
      <c r="H13" s="52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</row>
    <row r="14" spans="1:245" ht="19.5" customHeight="1">
      <c r="A14" s="53"/>
      <c r="B14" s="53"/>
      <c r="C14" s="53"/>
      <c r="D14" s="52"/>
      <c r="E14" s="52"/>
      <c r="F14" s="52"/>
      <c r="G14" s="52"/>
      <c r="H14" s="52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</row>
    <row r="15" spans="1:245" ht="19.5" customHeight="1">
      <c r="A15" s="53"/>
      <c r="B15" s="53"/>
      <c r="C15" s="53"/>
      <c r="D15" s="53"/>
      <c r="E15" s="53"/>
      <c r="F15" s="53"/>
      <c r="G15" s="53"/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</row>
    <row r="16" spans="1:245" ht="19.5" customHeight="1">
      <c r="A16" s="53"/>
      <c r="B16" s="53"/>
      <c r="C16" s="53"/>
      <c r="D16" s="53"/>
      <c r="E16" s="54"/>
      <c r="F16" s="54"/>
      <c r="G16" s="54"/>
      <c r="H16" s="52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</row>
    <row r="17" spans="1:245" ht="19.5" customHeight="1">
      <c r="A17" s="53"/>
      <c r="B17" s="53"/>
      <c r="C17" s="53"/>
      <c r="D17" s="53"/>
      <c r="E17" s="54"/>
      <c r="F17" s="54"/>
      <c r="G17" s="54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</row>
    <row r="18" spans="1:245" ht="19.5" customHeight="1">
      <c r="A18" s="53"/>
      <c r="B18" s="53"/>
      <c r="C18" s="53"/>
      <c r="D18" s="53"/>
      <c r="E18" s="53"/>
      <c r="F18" s="53"/>
      <c r="G18" s="53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</row>
    <row r="19" spans="1:245" ht="19.5" customHeight="1">
      <c r="A19" s="53"/>
      <c r="B19" s="53"/>
      <c r="C19" s="53"/>
      <c r="D19" s="53"/>
      <c r="E19" s="55"/>
      <c r="F19" s="55"/>
      <c r="G19" s="55"/>
      <c r="H19" s="52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</row>
    <row r="20" spans="1:245" ht="19.5" customHeight="1">
      <c r="A20" s="56"/>
      <c r="B20" s="56"/>
      <c r="C20" s="56"/>
      <c r="D20" s="56"/>
      <c r="E20" s="57"/>
      <c r="F20" s="57"/>
      <c r="G20" s="57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19.5" customHeight="1">
      <c r="A21" s="58"/>
      <c r="B21" s="58"/>
      <c r="C21" s="58"/>
      <c r="D21" s="58"/>
      <c r="E21" s="58"/>
      <c r="F21" s="58"/>
      <c r="G21" s="58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</row>
    <row r="22" spans="1:245" ht="19.5" customHeight="1">
      <c r="A22" s="56"/>
      <c r="B22" s="56"/>
      <c r="C22" s="56"/>
      <c r="D22" s="56"/>
      <c r="E22" s="56"/>
      <c r="F22" s="56"/>
      <c r="G22" s="56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</row>
    <row r="23" spans="1:245" ht="19.5" customHeight="1">
      <c r="A23" s="60"/>
      <c r="B23" s="60"/>
      <c r="C23" s="60"/>
      <c r="D23" s="60"/>
      <c r="E23" s="60"/>
      <c r="F23" s="56"/>
      <c r="G23" s="56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</row>
    <row r="24" spans="1:245" ht="19.5" customHeight="1">
      <c r="A24" s="60"/>
      <c r="B24" s="60"/>
      <c r="C24" s="60"/>
      <c r="D24" s="60"/>
      <c r="E24" s="60"/>
      <c r="F24" s="56"/>
      <c r="G24" s="56"/>
      <c r="H24" s="5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</row>
    <row r="25" spans="1:245" ht="19.5" customHeight="1">
      <c r="A25" s="60"/>
      <c r="B25" s="60"/>
      <c r="C25" s="60"/>
      <c r="D25" s="60"/>
      <c r="E25" s="60"/>
      <c r="F25" s="56"/>
      <c r="G25" s="56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</row>
    <row r="26" spans="1:245" ht="19.5" customHeight="1">
      <c r="A26" s="60"/>
      <c r="B26" s="60"/>
      <c r="C26" s="60"/>
      <c r="D26" s="60"/>
      <c r="E26" s="60"/>
      <c r="F26" s="56"/>
      <c r="G26" s="56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</row>
    <row r="27" spans="1:245" ht="19.5" customHeight="1">
      <c r="A27" s="60"/>
      <c r="B27" s="60"/>
      <c r="C27" s="60"/>
      <c r="D27" s="60"/>
      <c r="E27" s="60"/>
      <c r="F27" s="56"/>
      <c r="G27" s="56"/>
      <c r="H27" s="5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</row>
    <row r="28" spans="1:245" ht="19.5" customHeight="1">
      <c r="A28" s="60"/>
      <c r="B28" s="60"/>
      <c r="C28" s="60"/>
      <c r="D28" s="60"/>
      <c r="E28" s="60"/>
      <c r="F28" s="56"/>
      <c r="G28" s="56"/>
      <c r="H28" s="59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</row>
    <row r="29" spans="1:245" ht="19.5" customHeight="1">
      <c r="A29" s="60"/>
      <c r="B29" s="60"/>
      <c r="C29" s="60"/>
      <c r="D29" s="60"/>
      <c r="E29" s="60"/>
      <c r="F29" s="56"/>
      <c r="G29" s="56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</row>
    <row r="30" spans="1:245" ht="19.5" customHeight="1">
      <c r="A30" s="60"/>
      <c r="B30" s="60"/>
      <c r="C30" s="60"/>
      <c r="D30" s="60"/>
      <c r="E30" s="60"/>
      <c r="F30" s="56"/>
      <c r="G30" s="56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</row>
    <row r="31" spans="1:245" ht="19.5" customHeight="1">
      <c r="A31" s="60"/>
      <c r="B31" s="60"/>
      <c r="C31" s="60"/>
      <c r="D31" s="60"/>
      <c r="E31" s="60"/>
      <c r="F31" s="56"/>
      <c r="G31" s="56"/>
      <c r="H31" s="59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</row>
    <row r="32" spans="1:245" ht="19.5" customHeight="1">
      <c r="A32" s="60"/>
      <c r="B32" s="60"/>
      <c r="C32" s="60"/>
      <c r="D32" s="60"/>
      <c r="E32" s="60"/>
      <c r="F32" s="56"/>
      <c r="G32" s="56"/>
      <c r="H32" s="59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64"/>
      <c r="B1" s="64"/>
      <c r="C1" s="64"/>
      <c r="D1" s="64"/>
      <c r="E1" s="65"/>
      <c r="F1" s="64"/>
      <c r="G1" s="64"/>
      <c r="H1" s="66" t="s">
        <v>364</v>
      </c>
      <c r="I1" s="87"/>
    </row>
    <row r="2" spans="1:9" ht="25.5" customHeight="1">
      <c r="A2" s="23" t="s">
        <v>365</v>
      </c>
      <c r="B2" s="23"/>
      <c r="C2" s="23"/>
      <c r="D2" s="23"/>
      <c r="E2" s="23"/>
      <c r="F2" s="23"/>
      <c r="G2" s="23"/>
      <c r="H2" s="23"/>
      <c r="I2" s="87"/>
    </row>
    <row r="3" spans="1:9" ht="19.5" customHeight="1">
      <c r="A3" s="67" t="s">
        <v>0</v>
      </c>
      <c r="B3" s="68"/>
      <c r="C3" s="68"/>
      <c r="D3" s="68"/>
      <c r="E3" s="68"/>
      <c r="F3" s="68"/>
      <c r="G3" s="68"/>
      <c r="H3" s="26" t="s">
        <v>5</v>
      </c>
      <c r="I3" s="87"/>
    </row>
    <row r="4" spans="1:9" ht="19.5" customHeight="1">
      <c r="A4" s="35" t="s">
        <v>355</v>
      </c>
      <c r="B4" s="35" t="s">
        <v>356</v>
      </c>
      <c r="C4" s="30" t="s">
        <v>357</v>
      </c>
      <c r="D4" s="30"/>
      <c r="E4" s="30"/>
      <c r="F4" s="30"/>
      <c r="G4" s="30"/>
      <c r="H4" s="30"/>
      <c r="I4" s="87"/>
    </row>
    <row r="5" spans="1:9" ht="19.5" customHeight="1">
      <c r="A5" s="35"/>
      <c r="B5" s="35"/>
      <c r="C5" s="69" t="s">
        <v>57</v>
      </c>
      <c r="D5" s="70" t="s">
        <v>251</v>
      </c>
      <c r="E5" s="71" t="s">
        <v>358</v>
      </c>
      <c r="F5" s="72"/>
      <c r="G5" s="72"/>
      <c r="H5" s="73" t="s">
        <v>211</v>
      </c>
      <c r="I5" s="87"/>
    </row>
    <row r="6" spans="1:9" ht="33.75" customHeight="1">
      <c r="A6" s="41"/>
      <c r="B6" s="41"/>
      <c r="C6" s="74"/>
      <c r="D6" s="42"/>
      <c r="E6" s="75" t="s">
        <v>72</v>
      </c>
      <c r="F6" s="76" t="s">
        <v>359</v>
      </c>
      <c r="G6" s="77" t="s">
        <v>360</v>
      </c>
      <c r="H6" s="78"/>
      <c r="I6" s="87"/>
    </row>
    <row r="7" spans="1:9" ht="19.5" customHeight="1">
      <c r="A7" s="47" t="s">
        <v>83</v>
      </c>
      <c r="B7" s="48" t="s">
        <v>0</v>
      </c>
      <c r="C7" s="50"/>
      <c r="D7" s="79"/>
      <c r="E7" s="79"/>
      <c r="F7" s="79"/>
      <c r="G7" s="49"/>
      <c r="H7" s="80"/>
      <c r="I7" s="88"/>
    </row>
    <row r="8" spans="1:9" ht="19.5" customHeight="1">
      <c r="A8" s="47"/>
      <c r="B8" s="48"/>
      <c r="C8" s="50"/>
      <c r="D8" s="79"/>
      <c r="E8" s="79"/>
      <c r="F8" s="79"/>
      <c r="G8" s="49"/>
      <c r="H8" s="80"/>
      <c r="I8" s="88"/>
    </row>
    <row r="9" spans="1:9" ht="19.5" customHeight="1">
      <c r="A9" s="47"/>
      <c r="B9" s="48"/>
      <c r="C9" s="50"/>
      <c r="D9" s="79"/>
      <c r="E9" s="79"/>
      <c r="F9" s="79"/>
      <c r="G9" s="49"/>
      <c r="H9" s="80"/>
      <c r="I9" s="88"/>
    </row>
    <row r="10" spans="1:9" ht="19.5" customHeight="1">
      <c r="A10" s="47"/>
      <c r="B10" s="48"/>
      <c r="C10" s="50"/>
      <c r="D10" s="79"/>
      <c r="E10" s="79"/>
      <c r="F10" s="79"/>
      <c r="G10" s="49"/>
      <c r="H10" s="80"/>
      <c r="I10" s="88"/>
    </row>
    <row r="11" spans="1:9" ht="19.5" customHeight="1">
      <c r="A11" s="81"/>
      <c r="B11" s="81"/>
      <c r="C11" s="81"/>
      <c r="D11" s="81"/>
      <c r="E11" s="82"/>
      <c r="F11" s="81"/>
      <c r="G11" s="81"/>
      <c r="H11" s="83"/>
      <c r="I11" s="83"/>
    </row>
    <row r="12" spans="1:9" ht="19.5" customHeight="1">
      <c r="A12" s="81"/>
      <c r="B12" s="81"/>
      <c r="C12" s="81"/>
      <c r="D12" s="81"/>
      <c r="E12" s="82"/>
      <c r="F12" s="81"/>
      <c r="G12" s="81"/>
      <c r="H12" s="83"/>
      <c r="I12" s="83"/>
    </row>
    <row r="13" spans="1:9" ht="19.5" customHeight="1">
      <c r="A13" s="81"/>
      <c r="B13" s="81"/>
      <c r="C13" s="81"/>
      <c r="D13" s="81"/>
      <c r="E13" s="84"/>
      <c r="F13" s="81"/>
      <c r="G13" s="81"/>
      <c r="H13" s="83"/>
      <c r="I13" s="83"/>
    </row>
    <row r="14" spans="1:9" ht="19.5" customHeight="1">
      <c r="A14" s="81"/>
      <c r="B14" s="81"/>
      <c r="C14" s="81"/>
      <c r="D14" s="81"/>
      <c r="E14" s="84"/>
      <c r="F14" s="81"/>
      <c r="G14" s="81"/>
      <c r="H14" s="83"/>
      <c r="I14" s="83"/>
    </row>
    <row r="15" spans="1:9" ht="19.5" customHeight="1">
      <c r="A15" s="81"/>
      <c r="B15" s="81"/>
      <c r="C15" s="81"/>
      <c r="D15" s="81"/>
      <c r="E15" s="82"/>
      <c r="F15" s="81"/>
      <c r="G15" s="81"/>
      <c r="H15" s="83"/>
      <c r="I15" s="83"/>
    </row>
    <row r="16" spans="1:9" ht="19.5" customHeight="1">
      <c r="A16" s="81"/>
      <c r="B16" s="81"/>
      <c r="C16" s="81"/>
      <c r="D16" s="81"/>
      <c r="E16" s="82"/>
      <c r="F16" s="81"/>
      <c r="G16" s="81"/>
      <c r="H16" s="83"/>
      <c r="I16" s="83"/>
    </row>
    <row r="17" spans="1:9" ht="19.5" customHeight="1">
      <c r="A17" s="81"/>
      <c r="B17" s="81"/>
      <c r="C17" s="81"/>
      <c r="D17" s="81"/>
      <c r="E17" s="84"/>
      <c r="F17" s="81"/>
      <c r="G17" s="81"/>
      <c r="H17" s="83"/>
      <c r="I17" s="83"/>
    </row>
    <row r="18" spans="1:9" ht="19.5" customHeight="1">
      <c r="A18" s="81"/>
      <c r="B18" s="81"/>
      <c r="C18" s="81"/>
      <c r="D18" s="81"/>
      <c r="E18" s="84"/>
      <c r="F18" s="81"/>
      <c r="G18" s="81"/>
      <c r="H18" s="83"/>
      <c r="I18" s="83"/>
    </row>
    <row r="19" spans="1:9" ht="19.5" customHeight="1">
      <c r="A19" s="81"/>
      <c r="B19" s="81"/>
      <c r="C19" s="81"/>
      <c r="D19" s="81"/>
      <c r="E19" s="85"/>
      <c r="F19" s="81"/>
      <c r="G19" s="81"/>
      <c r="H19" s="83"/>
      <c r="I19" s="83"/>
    </row>
    <row r="20" spans="1:9" ht="19.5" customHeight="1">
      <c r="A20" s="81"/>
      <c r="B20" s="81"/>
      <c r="C20" s="81"/>
      <c r="D20" s="81"/>
      <c r="E20" s="82"/>
      <c r="F20" s="81"/>
      <c r="G20" s="81"/>
      <c r="H20" s="83"/>
      <c r="I20" s="83"/>
    </row>
    <row r="21" spans="1:9" ht="19.5" customHeight="1">
      <c r="A21" s="82"/>
      <c r="B21" s="82"/>
      <c r="C21" s="82"/>
      <c r="D21" s="82"/>
      <c r="E21" s="82"/>
      <c r="F21" s="81"/>
      <c r="G21" s="81"/>
      <c r="H21" s="83"/>
      <c r="I21" s="83"/>
    </row>
    <row r="22" spans="1:9" ht="19.5" customHeight="1">
      <c r="A22" s="83"/>
      <c r="B22" s="83"/>
      <c r="C22" s="83"/>
      <c r="D22" s="83"/>
      <c r="E22" s="86"/>
      <c r="F22" s="83"/>
      <c r="G22" s="83"/>
      <c r="H22" s="83"/>
      <c r="I22" s="83"/>
    </row>
    <row r="23" spans="1:9" ht="19.5" customHeight="1">
      <c r="A23" s="83"/>
      <c r="B23" s="83"/>
      <c r="C23" s="83"/>
      <c r="D23" s="83"/>
      <c r="E23" s="86"/>
      <c r="F23" s="83"/>
      <c r="G23" s="83"/>
      <c r="H23" s="83"/>
      <c r="I23" s="83"/>
    </row>
    <row r="24" spans="1:9" ht="19.5" customHeight="1">
      <c r="A24" s="83"/>
      <c r="B24" s="83"/>
      <c r="C24" s="83"/>
      <c r="D24" s="83"/>
      <c r="E24" s="86"/>
      <c r="F24" s="83"/>
      <c r="G24" s="83"/>
      <c r="H24" s="83"/>
      <c r="I24" s="83"/>
    </row>
    <row r="25" spans="1:9" ht="19.5" customHeight="1">
      <c r="A25" s="83"/>
      <c r="B25" s="83"/>
      <c r="C25" s="83"/>
      <c r="D25" s="83"/>
      <c r="E25" s="86"/>
      <c r="F25" s="83"/>
      <c r="G25" s="83"/>
      <c r="H25" s="83"/>
      <c r="I25" s="83"/>
    </row>
    <row r="26" spans="1:9" ht="19.5" customHeight="1">
      <c r="A26" s="83"/>
      <c r="B26" s="83"/>
      <c r="C26" s="83"/>
      <c r="D26" s="83"/>
      <c r="E26" s="86"/>
      <c r="F26" s="83"/>
      <c r="G26" s="83"/>
      <c r="H26" s="83"/>
      <c r="I26" s="83"/>
    </row>
    <row r="27" spans="1:9" ht="19.5" customHeight="1">
      <c r="A27" s="83"/>
      <c r="B27" s="83"/>
      <c r="C27" s="83"/>
      <c r="D27" s="83"/>
      <c r="E27" s="86"/>
      <c r="F27" s="83"/>
      <c r="G27" s="83"/>
      <c r="H27" s="83"/>
      <c r="I27" s="83"/>
    </row>
    <row r="28" spans="1:9" ht="19.5" customHeight="1">
      <c r="A28" s="83"/>
      <c r="B28" s="83"/>
      <c r="C28" s="83"/>
      <c r="D28" s="83"/>
      <c r="E28" s="86"/>
      <c r="F28" s="83"/>
      <c r="G28" s="83"/>
      <c r="H28" s="83"/>
      <c r="I28" s="83"/>
    </row>
    <row r="29" spans="1:9" ht="19.5" customHeight="1">
      <c r="A29" s="83"/>
      <c r="B29" s="83"/>
      <c r="C29" s="83"/>
      <c r="D29" s="83"/>
      <c r="E29" s="86"/>
      <c r="F29" s="83"/>
      <c r="G29" s="83"/>
      <c r="H29" s="83"/>
      <c r="I29" s="83"/>
    </row>
    <row r="30" spans="1:9" ht="19.5" customHeight="1">
      <c r="A30" s="83"/>
      <c r="B30" s="83"/>
      <c r="C30" s="83"/>
      <c r="D30" s="83"/>
      <c r="E30" s="86"/>
      <c r="F30" s="83"/>
      <c r="G30" s="83"/>
      <c r="H30" s="83"/>
      <c r="I30" s="83"/>
    </row>
    <row r="31" spans="1:9" ht="19.5" customHeight="1">
      <c r="A31" s="83"/>
      <c r="B31" s="83"/>
      <c r="C31" s="83"/>
      <c r="D31" s="83"/>
      <c r="E31" s="86"/>
      <c r="F31" s="83"/>
      <c r="G31" s="83"/>
      <c r="H31" s="83"/>
      <c r="I31" s="8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0"/>
      <c r="B1" s="21"/>
      <c r="C1" s="21"/>
      <c r="D1" s="21"/>
      <c r="E1" s="21"/>
      <c r="F1" s="21"/>
      <c r="G1" s="21"/>
      <c r="H1" s="22" t="s">
        <v>366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</row>
    <row r="2" spans="1:245" ht="19.5" customHeight="1">
      <c r="A2" s="23" t="s">
        <v>367</v>
      </c>
      <c r="B2" s="23"/>
      <c r="C2" s="23"/>
      <c r="D2" s="23"/>
      <c r="E2" s="23"/>
      <c r="F2" s="23"/>
      <c r="G2" s="23"/>
      <c r="H2" s="2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</row>
    <row r="3" spans="1:245" ht="19.5" customHeight="1">
      <c r="A3" s="24" t="s">
        <v>0</v>
      </c>
      <c r="B3" s="24"/>
      <c r="C3" s="24"/>
      <c r="D3" s="24"/>
      <c r="E3" s="24"/>
      <c r="F3" s="25"/>
      <c r="G3" s="25"/>
      <c r="H3" s="26" t="s">
        <v>5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ht="19.5" customHeight="1">
      <c r="A4" s="27" t="s">
        <v>56</v>
      </c>
      <c r="B4" s="27"/>
      <c r="C4" s="27"/>
      <c r="D4" s="28"/>
      <c r="E4" s="29"/>
      <c r="F4" s="30" t="s">
        <v>368</v>
      </c>
      <c r="G4" s="30"/>
      <c r="H4" s="30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9.5" customHeight="1">
      <c r="A5" s="31" t="s">
        <v>67</v>
      </c>
      <c r="B5" s="32"/>
      <c r="C5" s="33"/>
      <c r="D5" s="34" t="s">
        <v>68</v>
      </c>
      <c r="E5" s="35" t="s">
        <v>189</v>
      </c>
      <c r="F5" s="36" t="s">
        <v>57</v>
      </c>
      <c r="G5" s="36" t="s">
        <v>185</v>
      </c>
      <c r="H5" s="30" t="s">
        <v>186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pans="1:245" ht="19.5" customHeight="1">
      <c r="A6" s="37" t="s">
        <v>77</v>
      </c>
      <c r="B6" s="38" t="s">
        <v>78</v>
      </c>
      <c r="C6" s="39" t="s">
        <v>79</v>
      </c>
      <c r="D6" s="40"/>
      <c r="E6" s="41"/>
      <c r="F6" s="42"/>
      <c r="G6" s="42"/>
      <c r="H6" s="43"/>
      <c r="I6" s="61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</row>
    <row r="7" spans="1:245" ht="19.5" customHeight="1">
      <c r="A7" s="44"/>
      <c r="B7" s="39"/>
      <c r="C7" s="39"/>
      <c r="D7" s="40">
        <v>919148</v>
      </c>
      <c r="E7" s="45" t="s">
        <v>0</v>
      </c>
      <c r="F7" s="42"/>
      <c r="G7" s="46"/>
      <c r="H7" s="43"/>
      <c r="I7" s="61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</row>
    <row r="8" spans="1:245" s="19" customFormat="1" ht="19.5" customHeight="1">
      <c r="A8" s="47"/>
      <c r="B8" s="47"/>
      <c r="C8" s="47"/>
      <c r="D8" s="47"/>
      <c r="E8" s="48"/>
      <c r="F8" s="49"/>
      <c r="G8" s="50"/>
      <c r="H8" s="49"/>
      <c r="I8" s="62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</row>
    <row r="9" spans="1:245" s="19" customFormat="1" ht="19.5" customHeight="1">
      <c r="A9" s="47"/>
      <c r="B9" s="47"/>
      <c r="C9" s="47"/>
      <c r="D9" s="47"/>
      <c r="E9" s="48"/>
      <c r="F9" s="49"/>
      <c r="G9" s="50"/>
      <c r="H9" s="49"/>
      <c r="I9" s="62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</row>
    <row r="10" spans="1:245" s="19" customFormat="1" ht="19.5" customHeight="1">
      <c r="A10" s="47"/>
      <c r="B10" s="47"/>
      <c r="C10" s="47"/>
      <c r="D10" s="47"/>
      <c r="E10" s="48"/>
      <c r="F10" s="49"/>
      <c r="G10" s="50"/>
      <c r="H10" s="49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</row>
    <row r="11" spans="1:245" ht="19.5" customHeight="1">
      <c r="A11" s="51"/>
      <c r="B11" s="51"/>
      <c r="C11" s="51"/>
      <c r="D11" s="51"/>
      <c r="E11" s="51"/>
      <c r="F11" s="51"/>
      <c r="G11" s="51"/>
      <c r="H11" s="5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</row>
    <row r="12" spans="1:245" ht="19.5" customHeight="1">
      <c r="A12" s="51"/>
      <c r="B12" s="51"/>
      <c r="C12" s="51"/>
      <c r="D12" s="52"/>
      <c r="E12" s="52"/>
      <c r="F12" s="52"/>
      <c r="G12" s="52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</row>
    <row r="13" spans="1:245" ht="19.5" customHeight="1">
      <c r="A13" s="51"/>
      <c r="B13" s="51"/>
      <c r="C13" s="51"/>
      <c r="D13" s="52"/>
      <c r="E13" s="52"/>
      <c r="F13" s="52"/>
      <c r="G13" s="52"/>
      <c r="H13" s="52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</row>
    <row r="14" spans="1:245" ht="19.5" customHeight="1">
      <c r="A14" s="51"/>
      <c r="B14" s="51"/>
      <c r="C14" s="51"/>
      <c r="D14" s="51"/>
      <c r="E14" s="51"/>
      <c r="F14" s="51"/>
      <c r="G14" s="51"/>
      <c r="H14" s="52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</row>
    <row r="15" spans="1:245" ht="19.5" customHeight="1">
      <c r="A15" s="51"/>
      <c r="B15" s="51"/>
      <c r="C15" s="51"/>
      <c r="D15" s="52"/>
      <c r="E15" s="52"/>
      <c r="F15" s="52"/>
      <c r="G15" s="52"/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</row>
    <row r="16" spans="1:245" ht="19.5" customHeight="1">
      <c r="A16" s="53"/>
      <c r="B16" s="51"/>
      <c r="C16" s="51"/>
      <c r="D16" s="52"/>
      <c r="E16" s="52"/>
      <c r="F16" s="52"/>
      <c r="G16" s="52"/>
      <c r="H16" s="52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</row>
    <row r="17" spans="1:245" ht="19.5" customHeight="1">
      <c r="A17" s="53"/>
      <c r="B17" s="53"/>
      <c r="C17" s="51"/>
      <c r="D17" s="51"/>
      <c r="E17" s="53"/>
      <c r="F17" s="53"/>
      <c r="G17" s="53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</row>
    <row r="18" spans="1:245" ht="19.5" customHeight="1">
      <c r="A18" s="53"/>
      <c r="B18" s="53"/>
      <c r="C18" s="51"/>
      <c r="D18" s="52"/>
      <c r="E18" s="52"/>
      <c r="F18" s="52"/>
      <c r="G18" s="52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</row>
    <row r="19" spans="1:245" ht="19.5" customHeight="1">
      <c r="A19" s="51"/>
      <c r="B19" s="53"/>
      <c r="C19" s="51"/>
      <c r="D19" s="52"/>
      <c r="E19" s="52"/>
      <c r="F19" s="52"/>
      <c r="G19" s="52"/>
      <c r="H19" s="52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</row>
    <row r="20" spans="1:245" ht="19.5" customHeight="1">
      <c r="A20" s="51"/>
      <c r="B20" s="53"/>
      <c r="C20" s="53"/>
      <c r="D20" s="53"/>
      <c r="E20" s="53"/>
      <c r="F20" s="53"/>
      <c r="G20" s="53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</row>
    <row r="21" spans="1:245" ht="19.5" customHeight="1">
      <c r="A21" s="53"/>
      <c r="B21" s="53"/>
      <c r="C21" s="53"/>
      <c r="D21" s="52"/>
      <c r="E21" s="52"/>
      <c r="F21" s="52"/>
      <c r="G21" s="52"/>
      <c r="H21" s="52"/>
      <c r="I21" s="53"/>
      <c r="J21" s="51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</row>
    <row r="22" spans="1:245" ht="19.5" customHeight="1">
      <c r="A22" s="53"/>
      <c r="B22" s="53"/>
      <c r="C22" s="53"/>
      <c r="D22" s="52"/>
      <c r="E22" s="52"/>
      <c r="F22" s="52"/>
      <c r="G22" s="52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</row>
    <row r="23" spans="1:245" ht="19.5" customHeight="1">
      <c r="A23" s="53"/>
      <c r="B23" s="53"/>
      <c r="C23" s="53"/>
      <c r="D23" s="53"/>
      <c r="E23" s="53"/>
      <c r="F23" s="53"/>
      <c r="G23" s="53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</row>
    <row r="24" spans="1:245" ht="19.5" customHeight="1">
      <c r="A24" s="53"/>
      <c r="B24" s="53"/>
      <c r="C24" s="53"/>
      <c r="D24" s="52"/>
      <c r="E24" s="52"/>
      <c r="F24" s="52"/>
      <c r="G24" s="52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</row>
    <row r="25" spans="1:245" ht="19.5" customHeight="1">
      <c r="A25" s="53"/>
      <c r="B25" s="53"/>
      <c r="C25" s="53"/>
      <c r="D25" s="52"/>
      <c r="E25" s="52"/>
      <c r="F25" s="52"/>
      <c r="G25" s="52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</row>
    <row r="26" spans="1:245" ht="19.5" customHeight="1">
      <c r="A26" s="53"/>
      <c r="B26" s="53"/>
      <c r="C26" s="53"/>
      <c r="D26" s="53"/>
      <c r="E26" s="53"/>
      <c r="F26" s="53"/>
      <c r="G26" s="53"/>
      <c r="H26" s="5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</row>
    <row r="27" spans="1:245" ht="19.5" customHeight="1">
      <c r="A27" s="53"/>
      <c r="B27" s="53"/>
      <c r="C27" s="53"/>
      <c r="D27" s="52"/>
      <c r="E27" s="52"/>
      <c r="F27" s="52"/>
      <c r="G27" s="52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</row>
    <row r="28" spans="1:245" ht="19.5" customHeight="1">
      <c r="A28" s="53"/>
      <c r="B28" s="53"/>
      <c r="C28" s="53"/>
      <c r="D28" s="52"/>
      <c r="E28" s="52"/>
      <c r="F28" s="52"/>
      <c r="G28" s="52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</row>
    <row r="29" spans="1:245" ht="19.5" customHeight="1">
      <c r="A29" s="53"/>
      <c r="B29" s="53"/>
      <c r="C29" s="53"/>
      <c r="D29" s="53"/>
      <c r="E29" s="53"/>
      <c r="F29" s="53"/>
      <c r="G29" s="53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</row>
    <row r="30" spans="1:245" ht="19.5" customHeight="1">
      <c r="A30" s="53"/>
      <c r="B30" s="53"/>
      <c r="C30" s="53"/>
      <c r="D30" s="52"/>
      <c r="E30" s="52"/>
      <c r="F30" s="52"/>
      <c r="G30" s="52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</row>
    <row r="31" spans="1:245" ht="19.5" customHeight="1">
      <c r="A31" s="53"/>
      <c r="B31" s="53"/>
      <c r="C31" s="53"/>
      <c r="D31" s="52"/>
      <c r="E31" s="52"/>
      <c r="F31" s="52"/>
      <c r="G31" s="52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</row>
    <row r="32" spans="1:245" ht="19.5" customHeight="1">
      <c r="A32" s="53"/>
      <c r="B32" s="53"/>
      <c r="C32" s="53"/>
      <c r="D32" s="53"/>
      <c r="E32" s="53"/>
      <c r="F32" s="53"/>
      <c r="G32" s="53"/>
      <c r="H32" s="5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</row>
    <row r="33" spans="1:245" ht="19.5" customHeight="1">
      <c r="A33" s="53"/>
      <c r="B33" s="53"/>
      <c r="C33" s="53"/>
      <c r="D33" s="53"/>
      <c r="E33" s="54"/>
      <c r="F33" s="54"/>
      <c r="G33" s="54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</row>
    <row r="34" spans="1:245" ht="19.5" customHeight="1">
      <c r="A34" s="53"/>
      <c r="B34" s="53"/>
      <c r="C34" s="53"/>
      <c r="D34" s="53"/>
      <c r="E34" s="54"/>
      <c r="F34" s="54"/>
      <c r="G34" s="54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</row>
    <row r="35" spans="1:245" ht="19.5" customHeight="1">
      <c r="A35" s="53"/>
      <c r="B35" s="53"/>
      <c r="C35" s="53"/>
      <c r="D35" s="53"/>
      <c r="E35" s="53"/>
      <c r="F35" s="53"/>
      <c r="G35" s="53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</row>
    <row r="36" spans="1:245" ht="19.5" customHeight="1">
      <c r="A36" s="53"/>
      <c r="B36" s="53"/>
      <c r="C36" s="53"/>
      <c r="D36" s="53"/>
      <c r="E36" s="55"/>
      <c r="F36" s="55"/>
      <c r="G36" s="55"/>
      <c r="H36" s="52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ht="19.5" customHeight="1">
      <c r="A37" s="56"/>
      <c r="B37" s="56"/>
      <c r="C37" s="56"/>
      <c r="D37" s="56"/>
      <c r="E37" s="57"/>
      <c r="F37" s="57"/>
      <c r="G37" s="57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</row>
    <row r="38" spans="1:245" ht="19.5" customHeight="1">
      <c r="A38" s="58"/>
      <c r="B38" s="58"/>
      <c r="C38" s="58"/>
      <c r="D38" s="58"/>
      <c r="E38" s="58"/>
      <c r="F38" s="58"/>
      <c r="G38" s="58"/>
      <c r="H38" s="59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</row>
    <row r="39" spans="1:245" ht="19.5" customHeight="1">
      <c r="A39" s="56"/>
      <c r="B39" s="56"/>
      <c r="C39" s="56"/>
      <c r="D39" s="56"/>
      <c r="E39" s="56"/>
      <c r="F39" s="56"/>
      <c r="G39" s="56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</row>
    <row r="40" spans="1:245" ht="19.5" customHeight="1">
      <c r="A40" s="60"/>
      <c r="B40" s="60"/>
      <c r="C40" s="60"/>
      <c r="D40" s="60"/>
      <c r="E40" s="60"/>
      <c r="F40" s="56"/>
      <c r="G40" s="56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</row>
    <row r="41" spans="1:245" ht="19.5" customHeight="1">
      <c r="A41" s="60"/>
      <c r="B41" s="60"/>
      <c r="C41" s="60"/>
      <c r="D41" s="60"/>
      <c r="E41" s="60"/>
      <c r="F41" s="56"/>
      <c r="G41" s="56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</row>
    <row r="42" spans="1:245" ht="19.5" customHeight="1">
      <c r="A42" s="60"/>
      <c r="B42" s="60"/>
      <c r="C42" s="60"/>
      <c r="D42" s="60"/>
      <c r="E42" s="60"/>
      <c r="F42" s="56"/>
      <c r="G42" s="56"/>
      <c r="H42" s="5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</row>
    <row r="43" spans="1:245" ht="19.5" customHeight="1">
      <c r="A43" s="60"/>
      <c r="B43" s="60"/>
      <c r="C43" s="60"/>
      <c r="D43" s="60"/>
      <c r="E43" s="60"/>
      <c r="F43" s="56"/>
      <c r="G43" s="56"/>
      <c r="H43" s="59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</row>
    <row r="44" spans="1:245" ht="19.5" customHeight="1">
      <c r="A44" s="60"/>
      <c r="B44" s="60"/>
      <c r="C44" s="60"/>
      <c r="D44" s="60"/>
      <c r="E44" s="60"/>
      <c r="F44" s="56"/>
      <c r="G44" s="56"/>
      <c r="H44" s="59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</row>
    <row r="45" spans="1:245" ht="19.5" customHeight="1">
      <c r="A45" s="60"/>
      <c r="B45" s="60"/>
      <c r="C45" s="60"/>
      <c r="D45" s="60"/>
      <c r="E45" s="60"/>
      <c r="F45" s="56"/>
      <c r="G45" s="56"/>
      <c r="H45" s="59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</row>
    <row r="46" spans="1:245" ht="19.5" customHeight="1">
      <c r="A46" s="60"/>
      <c r="B46" s="60"/>
      <c r="C46" s="60"/>
      <c r="D46" s="60"/>
      <c r="E46" s="60"/>
      <c r="F46" s="56"/>
      <c r="G46" s="56"/>
      <c r="H46" s="59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</row>
    <row r="47" spans="1:245" ht="19.5" customHeight="1">
      <c r="A47" s="60"/>
      <c r="B47" s="60"/>
      <c r="C47" s="60"/>
      <c r="D47" s="60"/>
      <c r="E47" s="60"/>
      <c r="F47" s="56"/>
      <c r="G47" s="56"/>
      <c r="H47" s="5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</row>
    <row r="48" spans="1:245" ht="19.5" customHeight="1">
      <c r="A48" s="60"/>
      <c r="B48" s="60"/>
      <c r="C48" s="60"/>
      <c r="D48" s="60"/>
      <c r="E48" s="60"/>
      <c r="F48" s="56"/>
      <c r="G48" s="56"/>
      <c r="H48" s="59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</row>
    <row r="49" spans="1:245" ht="19.5" customHeight="1">
      <c r="A49" s="60"/>
      <c r="B49" s="60"/>
      <c r="C49" s="60"/>
      <c r="D49" s="60"/>
      <c r="E49" s="60"/>
      <c r="F49" s="56"/>
      <c r="G49" s="56"/>
      <c r="H49" s="59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5" sqref="D5:G5"/>
    </sheetView>
  </sheetViews>
  <sheetFormatPr defaultColWidth="9.33203125" defaultRowHeight="11.25"/>
  <cols>
    <col min="1" max="1" width="14.66015625" style="1" customWidth="1"/>
    <col min="2" max="3" width="22.66015625" style="1" customWidth="1"/>
    <col min="4" max="4" width="50.33203125" style="1" customWidth="1"/>
    <col min="5" max="6" width="22.66015625" style="1" customWidth="1"/>
    <col min="7" max="7" width="43.5" style="1" customWidth="1"/>
    <col min="8" max="16384" width="9.33203125" style="1" customWidth="1"/>
  </cols>
  <sheetData>
    <row r="1" spans="1:7" ht="15">
      <c r="A1" s="2" t="s">
        <v>369</v>
      </c>
      <c r="B1" s="3"/>
      <c r="C1" s="3"/>
      <c r="D1" s="3"/>
      <c r="E1" s="4"/>
      <c r="F1" s="4"/>
      <c r="G1" s="4"/>
    </row>
    <row r="2" spans="1:7" ht="20.25">
      <c r="A2" s="5" t="s">
        <v>370</v>
      </c>
      <c r="B2" s="5"/>
      <c r="C2" s="5"/>
      <c r="D2" s="5"/>
      <c r="E2" s="5"/>
      <c r="F2" s="5"/>
      <c r="G2" s="5"/>
    </row>
    <row r="3" spans="1:7" ht="21" customHeight="1">
      <c r="A3" s="6" t="s">
        <v>371</v>
      </c>
      <c r="B3" s="6"/>
      <c r="C3" s="6"/>
      <c r="D3" s="6"/>
      <c r="E3" s="6"/>
      <c r="F3" s="6"/>
      <c r="G3" s="6"/>
    </row>
    <row r="4" spans="1:7" ht="30.75" customHeight="1">
      <c r="A4" s="7" t="s">
        <v>372</v>
      </c>
      <c r="B4" s="7"/>
      <c r="C4" s="7"/>
      <c r="D4" s="7" t="s">
        <v>373</v>
      </c>
      <c r="E4" s="8"/>
      <c r="F4" s="7"/>
      <c r="G4" s="7"/>
    </row>
    <row r="5" spans="1:7" ht="30.75" customHeight="1">
      <c r="A5" s="7" t="s">
        <v>374</v>
      </c>
      <c r="B5" s="7"/>
      <c r="C5" s="7"/>
      <c r="D5" s="7" t="s">
        <v>0</v>
      </c>
      <c r="E5" s="9"/>
      <c r="F5" s="9"/>
      <c r="G5" s="8"/>
    </row>
    <row r="6" spans="1:7" ht="30.75" customHeight="1">
      <c r="A6" s="7" t="s">
        <v>375</v>
      </c>
      <c r="B6" s="10"/>
      <c r="C6" s="10"/>
      <c r="D6" s="11" t="s">
        <v>376</v>
      </c>
      <c r="E6" s="12"/>
      <c r="F6" s="11"/>
      <c r="G6" s="11"/>
    </row>
    <row r="7" spans="1:7" ht="30.75" customHeight="1">
      <c r="A7" s="10"/>
      <c r="B7" s="10"/>
      <c r="C7" s="10"/>
      <c r="D7" s="11" t="s">
        <v>377</v>
      </c>
      <c r="E7" s="12"/>
      <c r="F7" s="11"/>
      <c r="G7" s="11"/>
    </row>
    <row r="8" spans="1:7" ht="30.75" customHeight="1">
      <c r="A8" s="10"/>
      <c r="B8" s="10"/>
      <c r="C8" s="10"/>
      <c r="D8" s="11" t="s">
        <v>378</v>
      </c>
      <c r="E8" s="12"/>
      <c r="F8" s="11"/>
      <c r="G8" s="11"/>
    </row>
    <row r="9" spans="1:7" ht="30.75" customHeight="1">
      <c r="A9" s="7" t="s">
        <v>379</v>
      </c>
      <c r="B9" s="7" t="s">
        <v>380</v>
      </c>
      <c r="C9" s="7"/>
      <c r="D9" s="7"/>
      <c r="E9" s="8"/>
      <c r="F9" s="7"/>
      <c r="G9" s="7"/>
    </row>
    <row r="10" spans="1:7" ht="40.5" customHeight="1">
      <c r="A10" s="7"/>
      <c r="B10" s="13" t="s">
        <v>381</v>
      </c>
      <c r="C10" s="14"/>
      <c r="D10" s="14"/>
      <c r="E10" s="14"/>
      <c r="F10" s="14"/>
      <c r="G10" s="15"/>
    </row>
    <row r="11" spans="1:7" ht="30.75" customHeight="1">
      <c r="A11" s="7" t="s">
        <v>382</v>
      </c>
      <c r="B11" s="7" t="s">
        <v>383</v>
      </c>
      <c r="C11" s="7" t="s">
        <v>384</v>
      </c>
      <c r="D11" s="7" t="s">
        <v>385</v>
      </c>
      <c r="E11" s="8" t="s">
        <v>386</v>
      </c>
      <c r="F11" s="7"/>
      <c r="G11" s="7"/>
    </row>
    <row r="12" spans="1:7" ht="30.75" customHeight="1">
      <c r="A12" s="7"/>
      <c r="B12" s="7" t="s">
        <v>387</v>
      </c>
      <c r="C12" s="7" t="s">
        <v>388</v>
      </c>
      <c r="D12" s="16" t="s">
        <v>389</v>
      </c>
      <c r="E12" s="8" t="s">
        <v>390</v>
      </c>
      <c r="F12" s="7"/>
      <c r="G12" s="7"/>
    </row>
    <row r="13" spans="1:7" ht="30.75" customHeight="1">
      <c r="A13" s="7"/>
      <c r="B13" s="7"/>
      <c r="C13" s="7" t="s">
        <v>391</v>
      </c>
      <c r="D13" s="16" t="s">
        <v>392</v>
      </c>
      <c r="E13" s="8" t="s">
        <v>390</v>
      </c>
      <c r="F13" s="7"/>
      <c r="G13" s="7"/>
    </row>
    <row r="14" spans="1:7" ht="30.75" customHeight="1">
      <c r="A14" s="7"/>
      <c r="B14" s="7"/>
      <c r="C14" s="7" t="s">
        <v>393</v>
      </c>
      <c r="D14" s="16" t="s">
        <v>394</v>
      </c>
      <c r="E14" s="17">
        <v>43586</v>
      </c>
      <c r="F14" s="7"/>
      <c r="G14" s="7"/>
    </row>
    <row r="15" spans="1:7" ht="30.75" customHeight="1">
      <c r="A15" s="7"/>
      <c r="B15" s="7" t="s">
        <v>395</v>
      </c>
      <c r="C15" s="7" t="s">
        <v>396</v>
      </c>
      <c r="D15" s="16" t="s">
        <v>397</v>
      </c>
      <c r="E15" s="8" t="s">
        <v>390</v>
      </c>
      <c r="F15" s="7"/>
      <c r="G15" s="7"/>
    </row>
    <row r="16" spans="1:7" ht="48.75" customHeight="1">
      <c r="A16" s="7"/>
      <c r="B16" s="7"/>
      <c r="C16" s="7" t="s">
        <v>398</v>
      </c>
      <c r="D16" s="16" t="s">
        <v>399</v>
      </c>
      <c r="E16" s="12" t="s">
        <v>400</v>
      </c>
      <c r="F16" s="11"/>
      <c r="G16" s="11"/>
    </row>
    <row r="17" spans="1:7" ht="30.75" customHeight="1">
      <c r="A17" s="7"/>
      <c r="B17" s="7" t="s">
        <v>401</v>
      </c>
      <c r="C17" s="7" t="s">
        <v>401</v>
      </c>
      <c r="D17" s="16" t="s">
        <v>402</v>
      </c>
      <c r="E17" s="18">
        <v>1</v>
      </c>
      <c r="F17" s="7"/>
      <c r="G17" s="7"/>
    </row>
  </sheetData>
  <sheetProtection/>
  <mergeCells count="23">
    <mergeCell ref="A2:G2"/>
    <mergeCell ref="A3:G3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A9:A10"/>
    <mergeCell ref="A11:A17"/>
    <mergeCell ref="B12:B14"/>
    <mergeCell ref="B15:B16"/>
    <mergeCell ref="A6:C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A1" sqref="A1:IV1"/>
    </sheetView>
  </sheetViews>
  <sheetFormatPr defaultColWidth="8.66015625" defaultRowHeight="20.25" customHeight="1"/>
  <cols>
    <col min="1" max="1" width="60" style="0" customWidth="1"/>
    <col min="2" max="2" width="42.66015625" style="112" customWidth="1"/>
    <col min="3" max="3" width="52.66015625" style="0" customWidth="1"/>
    <col min="4" max="4" width="38.5" style="213" customWidth="1"/>
  </cols>
  <sheetData>
    <row r="1" spans="1:28" ht="12" customHeight="1">
      <c r="A1" s="214"/>
      <c r="B1" s="264"/>
      <c r="C1" s="214"/>
      <c r="D1" s="114" t="s">
        <v>3</v>
      </c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</row>
    <row r="2" spans="1:28" ht="21" customHeight="1">
      <c r="A2" s="23" t="s">
        <v>4</v>
      </c>
      <c r="B2" s="23"/>
      <c r="C2" s="23"/>
      <c r="D2" s="23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</row>
    <row r="3" spans="1:28" ht="16.5" customHeight="1">
      <c r="A3" s="67" t="s">
        <v>0</v>
      </c>
      <c r="B3" s="265"/>
      <c r="C3" s="64"/>
      <c r="D3" s="116" t="s">
        <v>5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</row>
    <row r="4" spans="1:28" ht="20.25" customHeight="1">
      <c r="A4" s="218" t="s">
        <v>6</v>
      </c>
      <c r="B4" s="219"/>
      <c r="C4" s="221" t="s">
        <v>7</v>
      </c>
      <c r="D4" s="221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</row>
    <row r="5" spans="1:28" ht="24.75" customHeight="1">
      <c r="A5" s="221" t="s">
        <v>8</v>
      </c>
      <c r="B5" s="223" t="s">
        <v>9</v>
      </c>
      <c r="C5" s="221" t="s">
        <v>8</v>
      </c>
      <c r="D5" s="223" t="s">
        <v>9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</row>
    <row r="6" spans="1:28" ht="20.25" customHeight="1">
      <c r="A6" s="237" t="s">
        <v>10</v>
      </c>
      <c r="B6" s="230">
        <v>12200075</v>
      </c>
      <c r="C6" s="237" t="s">
        <v>11</v>
      </c>
      <c r="D6" s="230">
        <v>3917550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</row>
    <row r="7" spans="1:28" ht="12" customHeight="1">
      <c r="A7" s="237" t="s">
        <v>12</v>
      </c>
      <c r="B7" s="230"/>
      <c r="C7" s="237" t="s">
        <v>13</v>
      </c>
      <c r="D7" s="230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</row>
    <row r="8" spans="1:28" ht="12" customHeight="1">
      <c r="A8" s="237" t="s">
        <v>14</v>
      </c>
      <c r="B8" s="230">
        <v>0</v>
      </c>
      <c r="C8" s="237" t="s">
        <v>15</v>
      </c>
      <c r="D8" s="230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</row>
    <row r="9" spans="1:28" ht="12" customHeight="1">
      <c r="A9" s="237" t="s">
        <v>16</v>
      </c>
      <c r="B9" s="230">
        <v>0</v>
      </c>
      <c r="C9" s="237" t="s">
        <v>17</v>
      </c>
      <c r="D9" s="230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</row>
    <row r="10" spans="1:28" ht="12" customHeight="1">
      <c r="A10" s="237" t="s">
        <v>18</v>
      </c>
      <c r="B10" s="230">
        <v>0</v>
      </c>
      <c r="C10" s="237" t="s">
        <v>19</v>
      </c>
      <c r="D10" s="230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</row>
    <row r="11" spans="1:28" ht="12" customHeight="1">
      <c r="A11" s="237" t="s">
        <v>20</v>
      </c>
      <c r="B11" s="230">
        <v>0</v>
      </c>
      <c r="C11" s="237" t="s">
        <v>21</v>
      </c>
      <c r="D11" s="230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</row>
    <row r="12" spans="1:28" ht="20.25" customHeight="1">
      <c r="A12" s="237"/>
      <c r="B12" s="230"/>
      <c r="C12" s="237" t="s">
        <v>22</v>
      </c>
      <c r="D12" s="230">
        <v>60048</v>
      </c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</row>
    <row r="13" spans="1:28" ht="20.25" customHeight="1">
      <c r="A13" s="235"/>
      <c r="B13" s="230"/>
      <c r="C13" s="237" t="s">
        <v>23</v>
      </c>
      <c r="D13" s="230">
        <v>1305390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ht="12" customHeight="1">
      <c r="A14" s="235"/>
      <c r="B14" s="230"/>
      <c r="C14" s="237" t="s">
        <v>24</v>
      </c>
      <c r="D14" s="230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</row>
    <row r="15" spans="1:28" ht="20.25" customHeight="1">
      <c r="A15" s="235"/>
      <c r="B15" s="230"/>
      <c r="C15" s="237" t="s">
        <v>25</v>
      </c>
      <c r="D15" s="230">
        <v>646266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</row>
    <row r="16" spans="1:28" ht="20.25" customHeight="1">
      <c r="A16" s="235"/>
      <c r="B16" s="230"/>
      <c r="C16" s="237" t="s">
        <v>26</v>
      </c>
      <c r="D16" s="230">
        <v>100000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</row>
    <row r="17" spans="1:28" ht="20.25" customHeight="1">
      <c r="A17" s="235"/>
      <c r="B17" s="230"/>
      <c r="C17" s="237" t="s">
        <v>27</v>
      </c>
      <c r="D17" s="98">
        <v>674546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</row>
    <row r="18" spans="1:28" ht="20.25" customHeight="1">
      <c r="A18" s="235"/>
      <c r="B18" s="230"/>
      <c r="C18" s="237" t="s">
        <v>28</v>
      </c>
      <c r="D18" s="230">
        <v>4874385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</row>
    <row r="19" spans="1:28" ht="20.25" customHeight="1">
      <c r="A19" s="235"/>
      <c r="B19" s="230"/>
      <c r="C19" s="237" t="s">
        <v>29</v>
      </c>
      <c r="D19" s="230">
        <v>246036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</row>
    <row r="20" spans="1:28" ht="12" customHeight="1">
      <c r="A20" s="235"/>
      <c r="B20" s="230"/>
      <c r="C20" s="237" t="s">
        <v>30</v>
      </c>
      <c r="D20" s="230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</row>
    <row r="21" spans="1:28" ht="12" customHeight="1">
      <c r="A21" s="235"/>
      <c r="B21" s="230"/>
      <c r="C21" s="237" t="s">
        <v>31</v>
      </c>
      <c r="D21" s="230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</row>
    <row r="22" spans="1:28" ht="12" customHeight="1">
      <c r="A22" s="235"/>
      <c r="B22" s="230"/>
      <c r="C22" s="237" t="s">
        <v>32</v>
      </c>
      <c r="D22" s="230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</row>
    <row r="23" spans="1:28" ht="12" customHeight="1">
      <c r="A23" s="235"/>
      <c r="B23" s="230"/>
      <c r="C23" s="237" t="s">
        <v>33</v>
      </c>
      <c r="D23" s="230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</row>
    <row r="24" spans="1:28" ht="12" customHeight="1">
      <c r="A24" s="235"/>
      <c r="B24" s="230"/>
      <c r="C24" s="237" t="s">
        <v>34</v>
      </c>
      <c r="D24" s="230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</row>
    <row r="25" spans="1:28" ht="20.25" customHeight="1">
      <c r="A25" s="235"/>
      <c r="B25" s="230"/>
      <c r="C25" s="237" t="s">
        <v>35</v>
      </c>
      <c r="D25" s="230">
        <v>375854</v>
      </c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</row>
    <row r="26" spans="1:28" ht="12" customHeight="1">
      <c r="A26" s="237"/>
      <c r="B26" s="230"/>
      <c r="C26" s="237" t="s">
        <v>36</v>
      </c>
      <c r="D26" s="230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</row>
    <row r="27" spans="1:28" ht="12" customHeight="1">
      <c r="A27" s="237"/>
      <c r="B27" s="230"/>
      <c r="C27" s="237" t="s">
        <v>37</v>
      </c>
      <c r="D27" s="230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</row>
    <row r="28" spans="1:28" ht="12" customHeight="1">
      <c r="A28" s="237"/>
      <c r="B28" s="230"/>
      <c r="C28" s="237" t="s">
        <v>38</v>
      </c>
      <c r="D28" s="230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</row>
    <row r="29" spans="1:28" ht="12" customHeight="1">
      <c r="A29" s="237"/>
      <c r="B29" s="230"/>
      <c r="C29" s="237" t="s">
        <v>39</v>
      </c>
      <c r="D29" s="230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12" customHeight="1">
      <c r="A30" s="237"/>
      <c r="B30" s="230"/>
      <c r="C30" s="237" t="s">
        <v>40</v>
      </c>
      <c r="D30" s="230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</row>
    <row r="31" spans="1:28" ht="12" customHeight="1">
      <c r="A31" s="237"/>
      <c r="B31" s="230"/>
      <c r="C31" s="237" t="s">
        <v>41</v>
      </c>
      <c r="D31" s="230">
        <v>0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</row>
    <row r="32" spans="1:28" ht="12" customHeight="1">
      <c r="A32" s="237"/>
      <c r="B32" s="230"/>
      <c r="C32" s="237" t="s">
        <v>42</v>
      </c>
      <c r="D32" s="230">
        <v>0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</row>
    <row r="33" spans="1:28" ht="12" customHeight="1">
      <c r="A33" s="237"/>
      <c r="B33" s="230"/>
      <c r="C33" s="237" t="s">
        <v>43</v>
      </c>
      <c r="D33" s="230">
        <v>0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</row>
    <row r="34" spans="1:28" ht="12" customHeight="1">
      <c r="A34" s="237"/>
      <c r="B34" s="230"/>
      <c r="C34" s="237" t="s">
        <v>44</v>
      </c>
      <c r="D34" s="230">
        <v>0</v>
      </c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</row>
    <row r="35" spans="1:28" ht="12" customHeight="1">
      <c r="A35" s="237"/>
      <c r="B35" s="230"/>
      <c r="C35" s="237"/>
      <c r="D35" s="243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</row>
    <row r="36" spans="1:28" ht="20.25" customHeight="1">
      <c r="A36" s="221" t="s">
        <v>45</v>
      </c>
      <c r="B36" s="243">
        <f>SUM(B6:B35)</f>
        <v>12200075</v>
      </c>
      <c r="C36" s="221" t="s">
        <v>46</v>
      </c>
      <c r="D36" s="243">
        <f>SUM(D6:D34)</f>
        <v>12200075</v>
      </c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</row>
    <row r="37" spans="1:28" ht="12" customHeight="1">
      <c r="A37" s="237" t="s">
        <v>47</v>
      </c>
      <c r="B37" s="230">
        <v>0</v>
      </c>
      <c r="C37" s="237" t="s">
        <v>48</v>
      </c>
      <c r="D37" s="230">
        <v>0</v>
      </c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</row>
    <row r="38" spans="1:28" ht="12" customHeight="1">
      <c r="A38" s="237" t="s">
        <v>49</v>
      </c>
      <c r="B38" s="230"/>
      <c r="C38" s="237" t="s">
        <v>50</v>
      </c>
      <c r="D38" s="230">
        <v>0</v>
      </c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</row>
    <row r="39" spans="1:28" ht="12" customHeight="1">
      <c r="A39" s="237"/>
      <c r="B39" s="230"/>
      <c r="C39" s="237" t="s">
        <v>51</v>
      </c>
      <c r="D39" s="230">
        <v>0</v>
      </c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</row>
    <row r="40" spans="1:28" ht="12" customHeight="1">
      <c r="A40" s="237"/>
      <c r="B40" s="243"/>
      <c r="C40" s="237"/>
      <c r="D40" s="243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</row>
    <row r="41" spans="1:28" ht="20.25" customHeight="1">
      <c r="A41" s="221" t="s">
        <v>52</v>
      </c>
      <c r="B41" s="243">
        <f>SUM(B36:B38)</f>
        <v>12200075</v>
      </c>
      <c r="C41" s="221" t="s">
        <v>53</v>
      </c>
      <c r="D41" s="243">
        <f>SUM(D36,D37,D39)</f>
        <v>12200075</v>
      </c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</row>
    <row r="42" spans="1:28" ht="20.25" customHeight="1">
      <c r="A42" s="253"/>
      <c r="B42" s="266"/>
      <c r="C42" s="255"/>
      <c r="D42" s="215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15694444444444444" bottom="0.35" header="0.5118055555555555" footer="0.17"/>
  <pageSetup horizontalDpi="300" verticalDpi="300" orientation="landscape" paperSize="9" scale="85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showGridLines="0" showZeros="0" workbookViewId="0" topLeftCell="E1">
      <selection activeCell="R1" sqref="A1:T65536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9.83203125" style="0" customWidth="1"/>
    <col min="11" max="11" width="8" style="0" customWidth="1"/>
    <col min="12" max="12" width="9.83203125" style="0" customWidth="1"/>
    <col min="13" max="15" width="8" style="0" customWidth="1"/>
    <col min="16" max="16" width="9.83203125" style="0" customWidth="1"/>
    <col min="17" max="17" width="10.83203125" style="0" customWidth="1"/>
    <col min="18" max="18" width="13.66015625" style="0" customWidth="1"/>
    <col min="19" max="19" width="8" style="0" customWidth="1"/>
    <col min="20" max="20" width="9.83203125" style="0" customWidth="1"/>
  </cols>
  <sheetData>
    <row r="1" spans="1:20" ht="12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90"/>
      <c r="T1" s="263" t="s">
        <v>54</v>
      </c>
    </row>
    <row r="2" spans="1:20" ht="19.5" customHeight="1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2.75" customHeight="1">
      <c r="A3" s="104" t="s">
        <v>0</v>
      </c>
      <c r="B3" s="104"/>
      <c r="C3" s="104"/>
      <c r="D3" s="24"/>
      <c r="E3" s="24"/>
      <c r="F3" s="68"/>
      <c r="G3" s="68"/>
      <c r="H3" s="68"/>
      <c r="I3" s="68"/>
      <c r="J3" s="191"/>
      <c r="K3" s="191"/>
      <c r="L3" s="191"/>
      <c r="M3" s="191"/>
      <c r="N3" s="191"/>
      <c r="O3" s="191"/>
      <c r="P3" s="191"/>
      <c r="Q3" s="191"/>
      <c r="R3" s="191"/>
      <c r="S3" s="56"/>
      <c r="T3" s="26" t="s">
        <v>5</v>
      </c>
    </row>
    <row r="4" spans="1:20" ht="12" customHeight="1">
      <c r="A4" s="31" t="s">
        <v>56</v>
      </c>
      <c r="B4" s="31"/>
      <c r="C4" s="31"/>
      <c r="D4" s="31"/>
      <c r="E4" s="31"/>
      <c r="F4" s="36" t="s">
        <v>57</v>
      </c>
      <c r="G4" s="30" t="s">
        <v>58</v>
      </c>
      <c r="H4" s="36" t="s">
        <v>59</v>
      </c>
      <c r="I4" s="36" t="s">
        <v>60</v>
      </c>
      <c r="J4" s="36" t="s">
        <v>61</v>
      </c>
      <c r="K4" s="36" t="s">
        <v>62</v>
      </c>
      <c r="L4" s="36"/>
      <c r="M4" s="142" t="s">
        <v>63</v>
      </c>
      <c r="N4" s="261" t="s">
        <v>64</v>
      </c>
      <c r="O4" s="261"/>
      <c r="P4" s="261"/>
      <c r="Q4" s="261"/>
      <c r="R4" s="261"/>
      <c r="S4" s="36" t="s">
        <v>65</v>
      </c>
      <c r="T4" s="36" t="s">
        <v>66</v>
      </c>
    </row>
    <row r="5" spans="1:20" ht="12.75" customHeight="1">
      <c r="A5" s="31" t="s">
        <v>67</v>
      </c>
      <c r="B5" s="31"/>
      <c r="C5" s="31"/>
      <c r="D5" s="36" t="s">
        <v>68</v>
      </c>
      <c r="E5" s="36" t="s">
        <v>69</v>
      </c>
      <c r="F5" s="36"/>
      <c r="G5" s="30"/>
      <c r="H5" s="36"/>
      <c r="I5" s="36"/>
      <c r="J5" s="36"/>
      <c r="K5" s="262" t="s">
        <v>70</v>
      </c>
      <c r="L5" s="36" t="s">
        <v>71</v>
      </c>
      <c r="M5" s="142"/>
      <c r="N5" s="36" t="s">
        <v>72</v>
      </c>
      <c r="O5" s="36" t="s">
        <v>73</v>
      </c>
      <c r="P5" s="36" t="s">
        <v>74</v>
      </c>
      <c r="Q5" s="36" t="s">
        <v>75</v>
      </c>
      <c r="R5" s="36" t="s">
        <v>76</v>
      </c>
      <c r="S5" s="36"/>
      <c r="T5" s="36"/>
    </row>
    <row r="6" spans="1:20" ht="12.75" customHeight="1">
      <c r="A6" s="258" t="s">
        <v>77</v>
      </c>
      <c r="B6" s="90" t="s">
        <v>78</v>
      </c>
      <c r="C6" s="258" t="s">
        <v>79</v>
      </c>
      <c r="D6" s="36"/>
      <c r="E6" s="36"/>
      <c r="F6" s="36"/>
      <c r="G6" s="30"/>
      <c r="H6" s="36"/>
      <c r="I6" s="36"/>
      <c r="J6" s="36"/>
      <c r="K6" s="262"/>
      <c r="L6" s="36"/>
      <c r="M6" s="142"/>
      <c r="N6" s="36"/>
      <c r="O6" s="36"/>
      <c r="P6" s="36"/>
      <c r="Q6" s="36"/>
      <c r="R6" s="36"/>
      <c r="S6" s="36"/>
      <c r="T6" s="36"/>
    </row>
    <row r="7" spans="1:20" ht="18" customHeight="1">
      <c r="A7" s="97"/>
      <c r="B7" s="97"/>
      <c r="C7" s="97"/>
      <c r="D7" s="97"/>
      <c r="E7" s="94" t="s">
        <v>57</v>
      </c>
      <c r="F7" s="259">
        <f>SUM(F8:F41)</f>
        <v>12200075</v>
      </c>
      <c r="G7" s="49">
        <f aca="true" t="shared" si="0" ref="G7:T7">SUM(G8:G18)</f>
        <v>0</v>
      </c>
      <c r="H7" s="259">
        <f>SUM(H8:H41)</f>
        <v>12200075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0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49">
        <f t="shared" si="0"/>
        <v>0</v>
      </c>
    </row>
    <row r="8" spans="1:20" s="257" customFormat="1" ht="18" customHeight="1">
      <c r="A8" s="97" t="s">
        <v>80</v>
      </c>
      <c r="B8" s="97" t="s">
        <v>81</v>
      </c>
      <c r="C8" s="97" t="s">
        <v>82</v>
      </c>
      <c r="D8" s="97" t="s">
        <v>83</v>
      </c>
      <c r="E8" s="136" t="s">
        <v>84</v>
      </c>
      <c r="F8" s="259">
        <f>H8</f>
        <v>50000</v>
      </c>
      <c r="G8" s="49"/>
      <c r="H8" s="259">
        <v>50000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s="257" customFormat="1" ht="18" customHeight="1">
      <c r="A9" s="97" t="s">
        <v>80</v>
      </c>
      <c r="B9" s="97" t="s">
        <v>85</v>
      </c>
      <c r="C9" s="97" t="s">
        <v>81</v>
      </c>
      <c r="D9" s="97" t="s">
        <v>83</v>
      </c>
      <c r="E9" s="136" t="s">
        <v>86</v>
      </c>
      <c r="F9" s="259">
        <f aca="true" t="shared" si="1" ref="F9:F41">H9</f>
        <v>3453063</v>
      </c>
      <c r="G9" s="49"/>
      <c r="H9" s="259">
        <v>3453063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8" customHeight="1">
      <c r="A10" s="97" t="s">
        <v>80</v>
      </c>
      <c r="B10" s="97" t="s">
        <v>85</v>
      </c>
      <c r="C10" s="97" t="s">
        <v>87</v>
      </c>
      <c r="D10" s="97" t="s">
        <v>83</v>
      </c>
      <c r="E10" s="136" t="s">
        <v>88</v>
      </c>
      <c r="F10" s="259">
        <f t="shared" si="1"/>
        <v>48353</v>
      </c>
      <c r="G10" s="49"/>
      <c r="H10" s="259">
        <v>48353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8" customHeight="1">
      <c r="A11" s="97" t="s">
        <v>80</v>
      </c>
      <c r="B11" s="97" t="s">
        <v>89</v>
      </c>
      <c r="C11" s="97" t="s">
        <v>81</v>
      </c>
      <c r="D11" s="97" t="s">
        <v>83</v>
      </c>
      <c r="E11" s="136" t="s">
        <v>90</v>
      </c>
      <c r="F11" s="259">
        <f t="shared" si="1"/>
        <v>80837</v>
      </c>
      <c r="G11" s="49"/>
      <c r="H11" s="259">
        <v>80837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8" customHeight="1">
      <c r="A12" s="97" t="s">
        <v>80</v>
      </c>
      <c r="B12" s="97" t="s">
        <v>89</v>
      </c>
      <c r="C12" s="97" t="s">
        <v>82</v>
      </c>
      <c r="D12" s="97" t="s">
        <v>83</v>
      </c>
      <c r="E12" s="136" t="s">
        <v>91</v>
      </c>
      <c r="F12" s="259">
        <f t="shared" si="1"/>
        <v>70000</v>
      </c>
      <c r="G12" s="49"/>
      <c r="H12" s="259">
        <v>70000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8" customHeight="1">
      <c r="A13" s="97" t="s">
        <v>80</v>
      </c>
      <c r="B13" s="97" t="s">
        <v>92</v>
      </c>
      <c r="C13" s="97" t="s">
        <v>93</v>
      </c>
      <c r="D13" s="97" t="s">
        <v>83</v>
      </c>
      <c r="E13" s="136" t="s">
        <v>94</v>
      </c>
      <c r="F13" s="259">
        <f t="shared" si="1"/>
        <v>30000</v>
      </c>
      <c r="G13" s="49"/>
      <c r="H13" s="259">
        <v>30000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18" customHeight="1">
      <c r="A14" s="97" t="s">
        <v>80</v>
      </c>
      <c r="B14" s="97" t="s">
        <v>95</v>
      </c>
      <c r="C14" s="97" t="s">
        <v>82</v>
      </c>
      <c r="D14" s="97" t="s">
        <v>83</v>
      </c>
      <c r="E14" s="136" t="s">
        <v>96</v>
      </c>
      <c r="F14" s="259">
        <f t="shared" si="1"/>
        <v>65000</v>
      </c>
      <c r="G14" s="49"/>
      <c r="H14" s="259">
        <v>65000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8" customHeight="1">
      <c r="A15" s="97" t="s">
        <v>80</v>
      </c>
      <c r="B15" s="97" t="s">
        <v>97</v>
      </c>
      <c r="C15" s="97" t="s">
        <v>82</v>
      </c>
      <c r="D15" s="97" t="s">
        <v>83</v>
      </c>
      <c r="E15" s="136" t="s">
        <v>98</v>
      </c>
      <c r="F15" s="259">
        <f t="shared" si="1"/>
        <v>120297</v>
      </c>
      <c r="G15" s="49"/>
      <c r="H15" s="259">
        <v>120297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8" customHeight="1">
      <c r="A16" s="97" t="s">
        <v>99</v>
      </c>
      <c r="B16" s="97" t="s">
        <v>81</v>
      </c>
      <c r="C16" s="97" t="s">
        <v>100</v>
      </c>
      <c r="D16" s="97" t="s">
        <v>83</v>
      </c>
      <c r="E16" s="136" t="s">
        <v>101</v>
      </c>
      <c r="F16" s="259">
        <f t="shared" si="1"/>
        <v>60048</v>
      </c>
      <c r="G16" s="49"/>
      <c r="H16" s="259">
        <v>60048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18" customHeight="1">
      <c r="A17" s="97" t="s">
        <v>102</v>
      </c>
      <c r="B17" s="97" t="s">
        <v>103</v>
      </c>
      <c r="C17" s="97" t="s">
        <v>81</v>
      </c>
      <c r="D17" s="97" t="s">
        <v>83</v>
      </c>
      <c r="E17" s="136" t="s">
        <v>104</v>
      </c>
      <c r="F17" s="259">
        <f t="shared" si="1"/>
        <v>510000</v>
      </c>
      <c r="G17" s="49"/>
      <c r="H17" s="259">
        <v>510000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8" customHeight="1">
      <c r="A18" s="97" t="s">
        <v>102</v>
      </c>
      <c r="B18" s="97" t="s">
        <v>103</v>
      </c>
      <c r="C18" s="97" t="s">
        <v>103</v>
      </c>
      <c r="D18" s="97" t="s">
        <v>83</v>
      </c>
      <c r="E18" s="136" t="s">
        <v>105</v>
      </c>
      <c r="F18" s="259">
        <f t="shared" si="1"/>
        <v>501138</v>
      </c>
      <c r="G18" s="49"/>
      <c r="H18" s="259">
        <v>501138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18" customHeight="1">
      <c r="A19" s="97" t="s">
        <v>102</v>
      </c>
      <c r="B19" s="97" t="s">
        <v>106</v>
      </c>
      <c r="C19" s="97" t="s">
        <v>103</v>
      </c>
      <c r="D19" s="97" t="s">
        <v>83</v>
      </c>
      <c r="E19" s="136" t="s">
        <v>107</v>
      </c>
      <c r="F19" s="259">
        <f t="shared" si="1"/>
        <v>183276</v>
      </c>
      <c r="G19" s="260"/>
      <c r="H19" s="259">
        <v>183276</v>
      </c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</row>
    <row r="20" spans="1:20" ht="18" customHeight="1">
      <c r="A20" s="97" t="s">
        <v>102</v>
      </c>
      <c r="B20" s="97" t="s">
        <v>108</v>
      </c>
      <c r="C20" s="97" t="s">
        <v>81</v>
      </c>
      <c r="D20" s="97" t="s">
        <v>83</v>
      </c>
      <c r="E20" s="136" t="s">
        <v>109</v>
      </c>
      <c r="F20" s="259">
        <f t="shared" si="1"/>
        <v>92976</v>
      </c>
      <c r="G20" s="260"/>
      <c r="H20" s="259">
        <v>92976</v>
      </c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</row>
    <row r="21" spans="1:20" ht="18" customHeight="1">
      <c r="A21" s="97" t="s">
        <v>102</v>
      </c>
      <c r="B21" s="97" t="s">
        <v>82</v>
      </c>
      <c r="C21" s="97" t="s">
        <v>81</v>
      </c>
      <c r="D21" s="97" t="s">
        <v>83</v>
      </c>
      <c r="E21" s="136" t="s">
        <v>110</v>
      </c>
      <c r="F21" s="259">
        <f t="shared" si="1"/>
        <v>18000</v>
      </c>
      <c r="G21" s="260"/>
      <c r="H21" s="259">
        <v>18000</v>
      </c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</row>
    <row r="22" spans="1:20" ht="18" customHeight="1">
      <c r="A22" s="97" t="s">
        <v>111</v>
      </c>
      <c r="B22" s="97" t="s">
        <v>106</v>
      </c>
      <c r="C22" s="97" t="s">
        <v>112</v>
      </c>
      <c r="D22" s="97" t="s">
        <v>83</v>
      </c>
      <c r="E22" s="136" t="s">
        <v>113</v>
      </c>
      <c r="F22" s="259">
        <f t="shared" si="1"/>
        <v>335580</v>
      </c>
      <c r="G22" s="260"/>
      <c r="H22" s="259">
        <v>335580</v>
      </c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</row>
    <row r="23" spans="1:20" ht="18" customHeight="1">
      <c r="A23" s="97" t="s">
        <v>111</v>
      </c>
      <c r="B23" s="97" t="s">
        <v>92</v>
      </c>
      <c r="C23" s="97" t="s">
        <v>81</v>
      </c>
      <c r="D23" s="97" t="s">
        <v>83</v>
      </c>
      <c r="E23" s="136" t="s">
        <v>114</v>
      </c>
      <c r="F23" s="259">
        <f t="shared" si="1"/>
        <v>124200</v>
      </c>
      <c r="G23" s="260"/>
      <c r="H23" s="259">
        <v>124200</v>
      </c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</row>
    <row r="24" spans="1:20" ht="18" customHeight="1">
      <c r="A24" s="97" t="s">
        <v>111</v>
      </c>
      <c r="B24" s="97" t="s">
        <v>92</v>
      </c>
      <c r="C24" s="97" t="s">
        <v>93</v>
      </c>
      <c r="D24" s="97" t="s">
        <v>83</v>
      </c>
      <c r="E24" s="136" t="s">
        <v>115</v>
      </c>
      <c r="F24" s="259">
        <f t="shared" si="1"/>
        <v>83298</v>
      </c>
      <c r="G24" s="260"/>
      <c r="H24" s="259">
        <v>83298</v>
      </c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</row>
    <row r="25" spans="1:20" ht="18" customHeight="1">
      <c r="A25" s="97" t="s">
        <v>111</v>
      </c>
      <c r="B25" s="97" t="s">
        <v>92</v>
      </c>
      <c r="C25" s="97" t="s">
        <v>85</v>
      </c>
      <c r="D25" s="97" t="s">
        <v>83</v>
      </c>
      <c r="E25" s="136" t="s">
        <v>116</v>
      </c>
      <c r="F25" s="259">
        <f t="shared" si="1"/>
        <v>103188</v>
      </c>
      <c r="G25" s="260"/>
      <c r="H25" s="259">
        <v>103188</v>
      </c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</row>
    <row r="26" spans="1:20" ht="18" customHeight="1">
      <c r="A26" s="97" t="s">
        <v>117</v>
      </c>
      <c r="B26" s="97" t="s">
        <v>85</v>
      </c>
      <c r="C26" s="97" t="s">
        <v>93</v>
      </c>
      <c r="D26" s="97" t="s">
        <v>83</v>
      </c>
      <c r="E26" s="136" t="s">
        <v>118</v>
      </c>
      <c r="F26" s="259">
        <f t="shared" si="1"/>
        <v>100000</v>
      </c>
      <c r="G26" s="260"/>
      <c r="H26" s="259">
        <v>100000</v>
      </c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</row>
    <row r="27" spans="1:20" ht="18" customHeight="1">
      <c r="A27" s="97" t="s">
        <v>119</v>
      </c>
      <c r="B27" s="97" t="s">
        <v>81</v>
      </c>
      <c r="C27" s="97" t="s">
        <v>93</v>
      </c>
      <c r="D27" s="97" t="s">
        <v>83</v>
      </c>
      <c r="E27" s="136" t="s">
        <v>120</v>
      </c>
      <c r="F27" s="259">
        <f t="shared" si="1"/>
        <v>149880</v>
      </c>
      <c r="G27" s="260"/>
      <c r="H27" s="259">
        <v>149880</v>
      </c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</row>
    <row r="28" spans="1:20" ht="18" customHeight="1">
      <c r="A28" s="97" t="s">
        <v>119</v>
      </c>
      <c r="B28" s="97" t="s">
        <v>81</v>
      </c>
      <c r="C28" s="97" t="s">
        <v>82</v>
      </c>
      <c r="D28" s="97" t="s">
        <v>83</v>
      </c>
      <c r="E28" s="136" t="s">
        <v>121</v>
      </c>
      <c r="F28" s="259">
        <f t="shared" si="1"/>
        <v>80000</v>
      </c>
      <c r="G28" s="260"/>
      <c r="H28" s="259">
        <v>80000</v>
      </c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</row>
    <row r="29" spans="1:20" ht="18" customHeight="1">
      <c r="A29" s="97" t="s">
        <v>119</v>
      </c>
      <c r="B29" s="97" t="s">
        <v>103</v>
      </c>
      <c r="C29" s="97" t="s">
        <v>81</v>
      </c>
      <c r="D29" s="97" t="s">
        <v>83</v>
      </c>
      <c r="E29" s="136" t="s">
        <v>122</v>
      </c>
      <c r="F29" s="259">
        <f t="shared" si="1"/>
        <v>444666</v>
      </c>
      <c r="G29" s="260"/>
      <c r="H29" s="259">
        <v>444666</v>
      </c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</row>
    <row r="30" spans="1:20" ht="18" customHeight="1">
      <c r="A30" s="97" t="s">
        <v>123</v>
      </c>
      <c r="B30" s="97" t="s">
        <v>81</v>
      </c>
      <c r="C30" s="97" t="s">
        <v>124</v>
      </c>
      <c r="D30" s="97" t="s">
        <v>83</v>
      </c>
      <c r="E30" s="136" t="s">
        <v>125</v>
      </c>
      <c r="F30" s="259">
        <f t="shared" si="1"/>
        <v>1140052</v>
      </c>
      <c r="G30" s="260"/>
      <c r="H30" s="259">
        <v>1140052</v>
      </c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</row>
    <row r="31" spans="1:20" ht="18" customHeight="1">
      <c r="A31" s="97" t="s">
        <v>123</v>
      </c>
      <c r="B31" s="97" t="s">
        <v>81</v>
      </c>
      <c r="C31" s="97" t="s">
        <v>108</v>
      </c>
      <c r="D31" s="97" t="s">
        <v>83</v>
      </c>
      <c r="E31" s="136" t="s">
        <v>126</v>
      </c>
      <c r="F31" s="259">
        <f t="shared" si="1"/>
        <v>7000</v>
      </c>
      <c r="G31" s="260"/>
      <c r="H31" s="259">
        <v>7000</v>
      </c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</row>
    <row r="32" spans="1:20" ht="18" customHeight="1">
      <c r="A32" s="97" t="s">
        <v>123</v>
      </c>
      <c r="B32" s="97" t="s">
        <v>81</v>
      </c>
      <c r="C32" s="97" t="s">
        <v>82</v>
      </c>
      <c r="D32" s="97" t="s">
        <v>83</v>
      </c>
      <c r="E32" s="136" t="s">
        <v>127</v>
      </c>
      <c r="F32" s="259">
        <f t="shared" si="1"/>
        <v>18000</v>
      </c>
      <c r="G32" s="260"/>
      <c r="H32" s="259">
        <v>18000</v>
      </c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</row>
    <row r="33" spans="1:20" ht="18" customHeight="1">
      <c r="A33" s="97" t="s">
        <v>123</v>
      </c>
      <c r="B33" s="97" t="s">
        <v>93</v>
      </c>
      <c r="C33" s="97" t="s">
        <v>82</v>
      </c>
      <c r="D33" s="97" t="s">
        <v>83</v>
      </c>
      <c r="E33" s="136" t="s">
        <v>128</v>
      </c>
      <c r="F33" s="259">
        <f t="shared" si="1"/>
        <v>10500</v>
      </c>
      <c r="G33" s="260"/>
      <c r="H33" s="259">
        <v>10500</v>
      </c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</row>
    <row r="34" spans="1:20" ht="18" customHeight="1">
      <c r="A34" s="97" t="s">
        <v>123</v>
      </c>
      <c r="B34" s="97" t="s">
        <v>103</v>
      </c>
      <c r="C34" s="97" t="s">
        <v>93</v>
      </c>
      <c r="D34" s="97" t="s">
        <v>83</v>
      </c>
      <c r="E34" s="136" t="s">
        <v>129</v>
      </c>
      <c r="F34" s="259">
        <f t="shared" si="1"/>
        <v>100000</v>
      </c>
      <c r="G34" s="260"/>
      <c r="H34" s="259">
        <v>100000</v>
      </c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</row>
    <row r="35" spans="1:20" ht="18" customHeight="1">
      <c r="A35" s="97" t="s">
        <v>123</v>
      </c>
      <c r="B35" s="97" t="s">
        <v>103</v>
      </c>
      <c r="C35" s="97" t="s">
        <v>82</v>
      </c>
      <c r="D35" s="97" t="s">
        <v>83</v>
      </c>
      <c r="E35" s="136" t="s">
        <v>130</v>
      </c>
      <c r="F35" s="259">
        <f t="shared" si="1"/>
        <v>528635</v>
      </c>
      <c r="G35" s="260"/>
      <c r="H35" s="259">
        <v>528635</v>
      </c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</row>
    <row r="36" spans="1:20" ht="18" customHeight="1">
      <c r="A36" s="97" t="s">
        <v>123</v>
      </c>
      <c r="B36" s="97" t="s">
        <v>106</v>
      </c>
      <c r="C36" s="97" t="s">
        <v>103</v>
      </c>
      <c r="D36" s="97" t="s">
        <v>83</v>
      </c>
      <c r="E36" s="136" t="s">
        <v>131</v>
      </c>
      <c r="F36" s="259">
        <f t="shared" si="1"/>
        <v>2790198</v>
      </c>
      <c r="G36" s="260"/>
      <c r="H36" s="259">
        <v>2790198</v>
      </c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</row>
    <row r="37" spans="1:20" ht="18" customHeight="1">
      <c r="A37" s="97" t="s">
        <v>123</v>
      </c>
      <c r="B37" s="97" t="s">
        <v>106</v>
      </c>
      <c r="C37" s="97" t="s">
        <v>106</v>
      </c>
      <c r="D37" s="97" t="s">
        <v>83</v>
      </c>
      <c r="E37" s="136" t="s">
        <v>132</v>
      </c>
      <c r="F37" s="259">
        <f t="shared" si="1"/>
        <v>280000</v>
      </c>
      <c r="G37" s="260"/>
      <c r="H37" s="259">
        <v>280000</v>
      </c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</row>
    <row r="38" spans="1:20" ht="18" customHeight="1">
      <c r="A38" s="97" t="s">
        <v>133</v>
      </c>
      <c r="B38" s="97" t="s">
        <v>81</v>
      </c>
      <c r="C38" s="97" t="s">
        <v>89</v>
      </c>
      <c r="D38" s="97" t="s">
        <v>83</v>
      </c>
      <c r="E38" s="136" t="s">
        <v>134</v>
      </c>
      <c r="F38" s="259">
        <f t="shared" si="1"/>
        <v>208836</v>
      </c>
      <c r="G38" s="260"/>
      <c r="H38" s="259">
        <v>208836</v>
      </c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</row>
    <row r="39" spans="1:20" ht="18" customHeight="1">
      <c r="A39" s="97" t="s">
        <v>133</v>
      </c>
      <c r="B39" s="97" t="s">
        <v>81</v>
      </c>
      <c r="C39" s="97" t="s">
        <v>135</v>
      </c>
      <c r="D39" s="97" t="s">
        <v>83</v>
      </c>
      <c r="E39" s="136" t="s">
        <v>136</v>
      </c>
      <c r="F39" s="259">
        <f t="shared" si="1"/>
        <v>30000</v>
      </c>
      <c r="G39" s="260"/>
      <c r="H39" s="259">
        <v>30000</v>
      </c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</row>
    <row r="40" spans="1:20" ht="18" customHeight="1">
      <c r="A40" s="97" t="s">
        <v>133</v>
      </c>
      <c r="B40" s="97" t="s">
        <v>81</v>
      </c>
      <c r="C40" s="97" t="s">
        <v>82</v>
      </c>
      <c r="D40" s="97" t="s">
        <v>83</v>
      </c>
      <c r="E40" s="136" t="s">
        <v>137</v>
      </c>
      <c r="F40" s="259">
        <f t="shared" si="1"/>
        <v>7200</v>
      </c>
      <c r="G40" s="260"/>
      <c r="H40" s="259">
        <v>7200</v>
      </c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</row>
    <row r="41" spans="1:20" ht="18" customHeight="1">
      <c r="A41" s="97" t="s">
        <v>138</v>
      </c>
      <c r="B41" s="97" t="s">
        <v>93</v>
      </c>
      <c r="C41" s="97" t="s">
        <v>81</v>
      </c>
      <c r="D41" s="97" t="s">
        <v>83</v>
      </c>
      <c r="E41" s="136" t="s">
        <v>139</v>
      </c>
      <c r="F41" s="259">
        <f t="shared" si="1"/>
        <v>375854</v>
      </c>
      <c r="G41" s="260"/>
      <c r="H41" s="259">
        <v>375854</v>
      </c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275" bottom="0.275" header="0.59" footer="0.03888888888888889"/>
  <pageSetup fitToHeight="100" horizontalDpi="600" verticalDpi="600" orientation="landscape" paperSize="9" scale="74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A23" sqref="A23"/>
    </sheetView>
  </sheetViews>
  <sheetFormatPr defaultColWidth="9.16015625" defaultRowHeight="20.25" customHeight="1"/>
  <cols>
    <col min="1" max="1" width="53.5" style="0" customWidth="1"/>
    <col min="2" max="2" width="24.83203125" style="213" customWidth="1"/>
    <col min="3" max="3" width="53.5" style="0" customWidth="1"/>
    <col min="4" max="5" width="24.83203125" style="213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214"/>
      <c r="B1" s="215"/>
      <c r="C1" s="214"/>
      <c r="D1" s="215"/>
      <c r="E1" s="215"/>
      <c r="F1" s="214"/>
      <c r="G1" s="214"/>
      <c r="H1" s="66" t="s">
        <v>140</v>
      </c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</row>
    <row r="2" spans="1:34" ht="20.25" customHeight="1">
      <c r="A2" s="23" t="s">
        <v>141</v>
      </c>
      <c r="B2" s="23"/>
      <c r="C2" s="23"/>
      <c r="D2" s="23"/>
      <c r="E2" s="23"/>
      <c r="F2" s="23"/>
      <c r="G2" s="23"/>
      <c r="H2" s="23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</row>
    <row r="3" spans="1:34" ht="20.25" customHeight="1">
      <c r="A3" s="67" t="s">
        <v>0</v>
      </c>
      <c r="B3" s="216"/>
      <c r="C3" s="64"/>
      <c r="D3" s="217"/>
      <c r="E3" s="217"/>
      <c r="F3" s="64"/>
      <c r="G3" s="64"/>
      <c r="H3" s="26" t="s">
        <v>5</v>
      </c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</row>
    <row r="4" spans="1:34" ht="20.25" customHeight="1">
      <c r="A4" s="218" t="s">
        <v>6</v>
      </c>
      <c r="B4" s="219"/>
      <c r="C4" s="218" t="s">
        <v>7</v>
      </c>
      <c r="D4" s="220"/>
      <c r="E4" s="220"/>
      <c r="F4" s="220"/>
      <c r="G4" s="220"/>
      <c r="H4" s="219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</row>
    <row r="5" spans="1:34" ht="20.25" customHeight="1">
      <c r="A5" s="221" t="s">
        <v>8</v>
      </c>
      <c r="B5" s="222" t="s">
        <v>9</v>
      </c>
      <c r="C5" s="221" t="s">
        <v>8</v>
      </c>
      <c r="D5" s="223" t="s">
        <v>57</v>
      </c>
      <c r="E5" s="222" t="s">
        <v>142</v>
      </c>
      <c r="F5" s="224" t="s">
        <v>143</v>
      </c>
      <c r="G5" s="221" t="s">
        <v>144</v>
      </c>
      <c r="H5" s="224" t="s">
        <v>145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</row>
    <row r="6" spans="1:34" ht="20.25" customHeight="1">
      <c r="A6" s="225" t="s">
        <v>146</v>
      </c>
      <c r="B6" s="226">
        <f>B7+B8</f>
        <v>12200075</v>
      </c>
      <c r="C6" s="227" t="s">
        <v>147</v>
      </c>
      <c r="D6" s="226">
        <f>SUM(E6:H6)</f>
        <v>12200075</v>
      </c>
      <c r="E6" s="226">
        <f>SUM(E7:E35)</f>
        <v>12200075</v>
      </c>
      <c r="F6" s="228">
        <f>SUM(F7:F35)</f>
        <v>0</v>
      </c>
      <c r="G6" s="229">
        <f>SUM(G7:G35)</f>
        <v>0</v>
      </c>
      <c r="H6" s="229">
        <f>SUM(H7:H35)</f>
        <v>0</v>
      </c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</row>
    <row r="7" spans="1:34" ht="20.25" customHeight="1">
      <c r="A7" s="225" t="s">
        <v>148</v>
      </c>
      <c r="B7" s="230">
        <v>12200075</v>
      </c>
      <c r="C7" s="227" t="s">
        <v>149</v>
      </c>
      <c r="D7" s="226">
        <f>SUM(E7:H7)</f>
        <v>3917550</v>
      </c>
      <c r="E7" s="231">
        <v>3917550</v>
      </c>
      <c r="F7" s="232">
        <v>0</v>
      </c>
      <c r="G7" s="233">
        <v>0</v>
      </c>
      <c r="H7" s="229">
        <v>0</v>
      </c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</row>
    <row r="8" spans="1:34" ht="20.25" customHeight="1">
      <c r="A8" s="225" t="s">
        <v>150</v>
      </c>
      <c r="B8" s="230"/>
      <c r="C8" s="227" t="s">
        <v>151</v>
      </c>
      <c r="D8" s="226">
        <f aca="true" t="shared" si="0" ref="D8:D35">SUM(E8:H8)</f>
        <v>0</v>
      </c>
      <c r="E8" s="231"/>
      <c r="F8" s="232">
        <v>0</v>
      </c>
      <c r="G8" s="233">
        <v>0</v>
      </c>
      <c r="H8" s="229">
        <v>0</v>
      </c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</row>
    <row r="9" spans="1:34" ht="20.25" customHeight="1">
      <c r="A9" s="225" t="s">
        <v>152</v>
      </c>
      <c r="B9" s="230"/>
      <c r="C9" s="227" t="s">
        <v>153</v>
      </c>
      <c r="D9" s="226">
        <f t="shared" si="0"/>
        <v>0</v>
      </c>
      <c r="E9" s="231"/>
      <c r="F9" s="232">
        <v>0</v>
      </c>
      <c r="G9" s="233">
        <v>0</v>
      </c>
      <c r="H9" s="229">
        <v>0</v>
      </c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</row>
    <row r="10" spans="1:34" ht="20.25" customHeight="1">
      <c r="A10" s="225" t="s">
        <v>154</v>
      </c>
      <c r="B10" s="234"/>
      <c r="C10" s="227" t="s">
        <v>155</v>
      </c>
      <c r="D10" s="226">
        <f t="shared" si="0"/>
        <v>0</v>
      </c>
      <c r="E10" s="231"/>
      <c r="F10" s="232">
        <v>0</v>
      </c>
      <c r="G10" s="233">
        <v>0</v>
      </c>
      <c r="H10" s="229">
        <v>0</v>
      </c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</row>
    <row r="11" spans="1:34" ht="20.25" customHeight="1">
      <c r="A11" s="225" t="s">
        <v>148</v>
      </c>
      <c r="B11" s="226"/>
      <c r="C11" s="227" t="s">
        <v>156</v>
      </c>
      <c r="D11" s="226">
        <f t="shared" si="0"/>
        <v>0</v>
      </c>
      <c r="E11" s="231"/>
      <c r="F11" s="232">
        <v>0</v>
      </c>
      <c r="G11" s="233">
        <v>0</v>
      </c>
      <c r="H11" s="229">
        <v>0</v>
      </c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</row>
    <row r="12" spans="1:34" ht="20.25" customHeight="1">
      <c r="A12" s="225" t="s">
        <v>150</v>
      </c>
      <c r="B12" s="226"/>
      <c r="C12" s="227" t="s">
        <v>157</v>
      </c>
      <c r="D12" s="226">
        <f t="shared" si="0"/>
        <v>0</v>
      </c>
      <c r="E12" s="231"/>
      <c r="F12" s="232">
        <v>0</v>
      </c>
      <c r="G12" s="233">
        <v>0</v>
      </c>
      <c r="H12" s="229">
        <v>0</v>
      </c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</row>
    <row r="13" spans="1:34" ht="20.25" customHeight="1">
      <c r="A13" s="225" t="s">
        <v>152</v>
      </c>
      <c r="B13" s="226">
        <v>0</v>
      </c>
      <c r="C13" s="227" t="s">
        <v>158</v>
      </c>
      <c r="D13" s="226">
        <f t="shared" si="0"/>
        <v>60048</v>
      </c>
      <c r="E13" s="231">
        <v>60048</v>
      </c>
      <c r="F13" s="232">
        <v>0</v>
      </c>
      <c r="G13" s="233">
        <v>0</v>
      </c>
      <c r="H13" s="229">
        <v>0</v>
      </c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</row>
    <row r="14" spans="1:34" ht="20.25" customHeight="1">
      <c r="A14" s="225" t="s">
        <v>159</v>
      </c>
      <c r="B14" s="230">
        <v>0</v>
      </c>
      <c r="C14" s="227" t="s">
        <v>160</v>
      </c>
      <c r="D14" s="226">
        <f t="shared" si="0"/>
        <v>1305390</v>
      </c>
      <c r="E14" s="231">
        <v>1305390</v>
      </c>
      <c r="F14" s="232">
        <v>0</v>
      </c>
      <c r="G14" s="233">
        <v>0</v>
      </c>
      <c r="H14" s="229">
        <v>0</v>
      </c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</row>
    <row r="15" spans="1:34" ht="20.25" customHeight="1">
      <c r="A15" s="235"/>
      <c r="B15" s="236"/>
      <c r="C15" s="237" t="s">
        <v>161</v>
      </c>
      <c r="D15" s="226">
        <f t="shared" si="0"/>
        <v>0</v>
      </c>
      <c r="E15" s="231"/>
      <c r="F15" s="232">
        <v>0</v>
      </c>
      <c r="G15" s="233">
        <v>0</v>
      </c>
      <c r="H15" s="229">
        <v>0</v>
      </c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</row>
    <row r="16" spans="1:34" ht="20.25" customHeight="1">
      <c r="A16" s="235"/>
      <c r="B16" s="230"/>
      <c r="C16" s="237" t="s">
        <v>162</v>
      </c>
      <c r="D16" s="226">
        <f t="shared" si="0"/>
        <v>646266</v>
      </c>
      <c r="E16" s="231">
        <v>646266</v>
      </c>
      <c r="F16" s="232">
        <v>0</v>
      </c>
      <c r="G16" s="233">
        <v>0</v>
      </c>
      <c r="H16" s="229">
        <v>0</v>
      </c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</row>
    <row r="17" spans="1:34" ht="20.25" customHeight="1">
      <c r="A17" s="235"/>
      <c r="B17" s="230"/>
      <c r="C17" s="237" t="s">
        <v>163</v>
      </c>
      <c r="D17" s="226">
        <f t="shared" si="0"/>
        <v>100000</v>
      </c>
      <c r="E17" s="231">
        <v>100000</v>
      </c>
      <c r="F17" s="232">
        <v>0</v>
      </c>
      <c r="G17" s="233">
        <v>0</v>
      </c>
      <c r="H17" s="229">
        <v>0</v>
      </c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</row>
    <row r="18" spans="1:34" ht="20.25" customHeight="1">
      <c r="A18" s="235"/>
      <c r="B18" s="230"/>
      <c r="C18" s="237" t="s">
        <v>164</v>
      </c>
      <c r="D18" s="226">
        <f t="shared" si="0"/>
        <v>674546</v>
      </c>
      <c r="E18" s="231">
        <v>674546</v>
      </c>
      <c r="F18" s="238"/>
      <c r="G18" s="233">
        <v>0</v>
      </c>
      <c r="H18" s="229">
        <v>0</v>
      </c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</row>
    <row r="19" spans="1:34" ht="20.25" customHeight="1">
      <c r="A19" s="235"/>
      <c r="B19" s="230"/>
      <c r="C19" s="237" t="s">
        <v>165</v>
      </c>
      <c r="D19" s="226">
        <f t="shared" si="0"/>
        <v>4874385</v>
      </c>
      <c r="E19" s="231">
        <v>4874385</v>
      </c>
      <c r="F19" s="232">
        <v>0</v>
      </c>
      <c r="G19" s="233">
        <v>0</v>
      </c>
      <c r="H19" s="229">
        <v>0</v>
      </c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</row>
    <row r="20" spans="1:34" ht="20.25" customHeight="1">
      <c r="A20" s="235"/>
      <c r="B20" s="230"/>
      <c r="C20" s="237" t="s">
        <v>166</v>
      </c>
      <c r="D20" s="226">
        <f t="shared" si="0"/>
        <v>246036</v>
      </c>
      <c r="E20" s="231">
        <v>246036</v>
      </c>
      <c r="F20" s="232">
        <v>0</v>
      </c>
      <c r="G20" s="233">
        <v>0</v>
      </c>
      <c r="H20" s="229">
        <v>0</v>
      </c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</row>
    <row r="21" spans="1:34" ht="20.25" customHeight="1">
      <c r="A21" s="235"/>
      <c r="B21" s="230"/>
      <c r="C21" s="237" t="s">
        <v>167</v>
      </c>
      <c r="D21" s="226">
        <f t="shared" si="0"/>
        <v>0</v>
      </c>
      <c r="E21" s="231"/>
      <c r="F21" s="232">
        <v>0</v>
      </c>
      <c r="G21" s="233">
        <v>0</v>
      </c>
      <c r="H21" s="229">
        <v>0</v>
      </c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</row>
    <row r="22" spans="1:34" ht="20.25" customHeight="1">
      <c r="A22" s="235"/>
      <c r="B22" s="230"/>
      <c r="C22" s="237" t="s">
        <v>168</v>
      </c>
      <c r="D22" s="226">
        <f t="shared" si="0"/>
        <v>0</v>
      </c>
      <c r="E22" s="231">
        <v>0</v>
      </c>
      <c r="F22" s="232">
        <v>0</v>
      </c>
      <c r="G22" s="233">
        <v>0</v>
      </c>
      <c r="H22" s="229">
        <v>0</v>
      </c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</row>
    <row r="23" spans="1:34" ht="20.25" customHeight="1">
      <c r="A23" s="235"/>
      <c r="B23" s="230"/>
      <c r="C23" s="237" t="s">
        <v>169</v>
      </c>
      <c r="D23" s="226">
        <f t="shared" si="0"/>
        <v>0</v>
      </c>
      <c r="E23" s="231">
        <v>0</v>
      </c>
      <c r="F23" s="232">
        <v>0</v>
      </c>
      <c r="G23" s="233">
        <v>0</v>
      </c>
      <c r="H23" s="229">
        <v>0</v>
      </c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</row>
    <row r="24" spans="1:34" ht="20.25" customHeight="1">
      <c r="A24" s="235"/>
      <c r="B24" s="230"/>
      <c r="C24" s="237" t="s">
        <v>170</v>
      </c>
      <c r="D24" s="226">
        <f t="shared" si="0"/>
        <v>0</v>
      </c>
      <c r="E24" s="231"/>
      <c r="F24" s="232">
        <v>0</v>
      </c>
      <c r="G24" s="233">
        <v>0</v>
      </c>
      <c r="H24" s="229">
        <v>0</v>
      </c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</row>
    <row r="25" spans="1:34" ht="20.25" customHeight="1">
      <c r="A25" s="235"/>
      <c r="B25" s="230"/>
      <c r="C25" s="237" t="s">
        <v>171</v>
      </c>
      <c r="D25" s="226">
        <f t="shared" si="0"/>
        <v>0</v>
      </c>
      <c r="E25" s="231"/>
      <c r="F25" s="238"/>
      <c r="G25" s="233">
        <v>0</v>
      </c>
      <c r="H25" s="229">
        <v>0</v>
      </c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</row>
    <row r="26" spans="1:34" ht="20.25" customHeight="1">
      <c r="A26" s="237"/>
      <c r="B26" s="230"/>
      <c r="C26" s="237" t="s">
        <v>172</v>
      </c>
      <c r="D26" s="226">
        <f t="shared" si="0"/>
        <v>375854</v>
      </c>
      <c r="E26" s="231">
        <v>375854</v>
      </c>
      <c r="F26" s="232">
        <v>0</v>
      </c>
      <c r="G26" s="233">
        <v>0</v>
      </c>
      <c r="H26" s="229">
        <v>0</v>
      </c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</row>
    <row r="27" spans="1:34" ht="20.25" customHeight="1">
      <c r="A27" s="237"/>
      <c r="B27" s="230"/>
      <c r="C27" s="237" t="s">
        <v>173</v>
      </c>
      <c r="D27" s="226">
        <f t="shared" si="0"/>
        <v>0</v>
      </c>
      <c r="E27" s="231"/>
      <c r="F27" s="232">
        <v>0</v>
      </c>
      <c r="G27" s="233">
        <v>0</v>
      </c>
      <c r="H27" s="229">
        <v>0</v>
      </c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</row>
    <row r="28" spans="1:34" ht="20.25" customHeight="1">
      <c r="A28" s="237"/>
      <c r="B28" s="230"/>
      <c r="C28" s="237" t="s">
        <v>174</v>
      </c>
      <c r="D28" s="226">
        <f t="shared" si="0"/>
        <v>0</v>
      </c>
      <c r="E28" s="231"/>
      <c r="F28" s="232">
        <v>0</v>
      </c>
      <c r="G28" s="233">
        <v>0</v>
      </c>
      <c r="H28" s="229">
        <v>0</v>
      </c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</row>
    <row r="29" spans="1:34" ht="20.25" customHeight="1">
      <c r="A29" s="237"/>
      <c r="B29" s="230"/>
      <c r="C29" s="237" t="s">
        <v>175</v>
      </c>
      <c r="D29" s="226">
        <f t="shared" si="0"/>
        <v>0</v>
      </c>
      <c r="E29" s="231"/>
      <c r="F29" s="232"/>
      <c r="G29" s="233"/>
      <c r="H29" s="229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</row>
    <row r="30" spans="1:34" ht="20.25" customHeight="1">
      <c r="A30" s="237"/>
      <c r="B30" s="230"/>
      <c r="C30" s="237" t="s">
        <v>176</v>
      </c>
      <c r="D30" s="226">
        <f t="shared" si="0"/>
        <v>0</v>
      </c>
      <c r="E30" s="231">
        <v>0</v>
      </c>
      <c r="F30" s="232">
        <v>0</v>
      </c>
      <c r="G30" s="233">
        <v>0</v>
      </c>
      <c r="H30" s="229">
        <v>0</v>
      </c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</row>
    <row r="31" spans="1:34" ht="20.25" customHeight="1">
      <c r="A31" s="237"/>
      <c r="B31" s="230"/>
      <c r="C31" s="237" t="s">
        <v>177</v>
      </c>
      <c r="D31" s="226">
        <f t="shared" si="0"/>
        <v>0</v>
      </c>
      <c r="E31" s="231">
        <v>0</v>
      </c>
      <c r="F31" s="232">
        <v>0</v>
      </c>
      <c r="G31" s="233">
        <v>0</v>
      </c>
      <c r="H31" s="229">
        <v>0</v>
      </c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</row>
    <row r="32" spans="1:34" ht="20.25" customHeight="1">
      <c r="A32" s="237"/>
      <c r="B32" s="230"/>
      <c r="C32" s="237" t="s">
        <v>178</v>
      </c>
      <c r="D32" s="226">
        <f t="shared" si="0"/>
        <v>0</v>
      </c>
      <c r="E32" s="231">
        <v>0</v>
      </c>
      <c r="F32" s="232">
        <v>0</v>
      </c>
      <c r="G32" s="233">
        <v>0</v>
      </c>
      <c r="H32" s="229">
        <v>0</v>
      </c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</row>
    <row r="33" spans="1:34" ht="20.25" customHeight="1">
      <c r="A33" s="237"/>
      <c r="B33" s="230"/>
      <c r="C33" s="237" t="s">
        <v>179</v>
      </c>
      <c r="D33" s="226">
        <f t="shared" si="0"/>
        <v>0</v>
      </c>
      <c r="E33" s="231">
        <v>0</v>
      </c>
      <c r="F33" s="232">
        <v>0</v>
      </c>
      <c r="G33" s="233">
        <v>0</v>
      </c>
      <c r="H33" s="229">
        <v>0</v>
      </c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</row>
    <row r="34" spans="1:34" ht="20.25" customHeight="1">
      <c r="A34" s="237"/>
      <c r="B34" s="230"/>
      <c r="C34" s="237" t="s">
        <v>180</v>
      </c>
      <c r="D34" s="226">
        <f t="shared" si="0"/>
        <v>0</v>
      </c>
      <c r="E34" s="231">
        <v>0</v>
      </c>
      <c r="F34" s="232">
        <v>0</v>
      </c>
      <c r="G34" s="233">
        <v>0</v>
      </c>
      <c r="H34" s="229">
        <v>0</v>
      </c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</row>
    <row r="35" spans="1:34" ht="20.25" customHeight="1">
      <c r="A35" s="237"/>
      <c r="B35" s="230"/>
      <c r="C35" s="237" t="s">
        <v>181</v>
      </c>
      <c r="D35" s="226">
        <f t="shared" si="0"/>
        <v>0</v>
      </c>
      <c r="E35" s="239">
        <v>0</v>
      </c>
      <c r="F35" s="240">
        <v>0</v>
      </c>
      <c r="G35" s="241">
        <v>0</v>
      </c>
      <c r="H35" s="242">
        <v>0</v>
      </c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</row>
    <row r="36" spans="1:34" ht="20.25" customHeight="1">
      <c r="A36" s="221"/>
      <c r="B36" s="243"/>
      <c r="C36" s="221"/>
      <c r="D36" s="243"/>
      <c r="E36" s="244"/>
      <c r="F36" s="245"/>
      <c r="G36" s="246"/>
      <c r="H36" s="24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</row>
    <row r="37" spans="1:34" ht="20.25" customHeight="1">
      <c r="A37" s="237"/>
      <c r="B37" s="230"/>
      <c r="C37" s="237" t="s">
        <v>182</v>
      </c>
      <c r="D37" s="247">
        <f>SUM(E37:H37)</f>
        <v>0</v>
      </c>
      <c r="E37" s="239">
        <v>0</v>
      </c>
      <c r="F37" s="240">
        <v>0</v>
      </c>
      <c r="G37" s="241">
        <v>0</v>
      </c>
      <c r="H37" s="242">
        <v>0</v>
      </c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</row>
    <row r="38" spans="1:34" ht="20.25" customHeight="1">
      <c r="A38" s="237"/>
      <c r="B38" s="243"/>
      <c r="C38" s="237"/>
      <c r="D38" s="243"/>
      <c r="E38" s="248"/>
      <c r="F38" s="249"/>
      <c r="G38" s="250"/>
      <c r="H38" s="250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</row>
    <row r="39" spans="1:34" ht="20.25" customHeight="1">
      <c r="A39" s="221" t="s">
        <v>52</v>
      </c>
      <c r="B39" s="243">
        <f>SUM(B6,B10)</f>
        <v>12200075</v>
      </c>
      <c r="C39" s="221" t="s">
        <v>53</v>
      </c>
      <c r="D39" s="247">
        <f>SUM(E39:H39)</f>
        <v>12200075</v>
      </c>
      <c r="E39" s="243">
        <f>SUM(E7:E37)</f>
        <v>12200075</v>
      </c>
      <c r="F39" s="251">
        <f>SUM(F7:F37)</f>
        <v>0</v>
      </c>
      <c r="G39" s="252">
        <f>SUM(G7:G37)</f>
        <v>0</v>
      </c>
      <c r="H39" s="252">
        <f>SUM(H7:H37)</f>
        <v>0</v>
      </c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</row>
    <row r="40" spans="1:34" ht="20.25" customHeight="1">
      <c r="A40" s="253"/>
      <c r="B40" s="254"/>
      <c r="C40" s="255"/>
      <c r="D40" s="215"/>
      <c r="E40" s="215"/>
      <c r="F40" s="255"/>
      <c r="G40" s="255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3145833333333333" bottom="0.27" header="0.15694444444444444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102" customWidth="1"/>
    <col min="7" max="7" width="18.66015625" style="102" customWidth="1"/>
    <col min="8" max="8" width="19.33203125" style="102" customWidth="1"/>
    <col min="9" max="9" width="15.33203125" style="0" customWidth="1"/>
    <col min="10" max="10" width="17.66015625" style="0" customWidth="1"/>
  </cols>
  <sheetData>
    <row r="1" spans="1:10" ht="19.5" customHeight="1">
      <c r="A1" s="64"/>
      <c r="B1" s="202"/>
      <c r="C1" s="202"/>
      <c r="D1" s="202"/>
      <c r="E1" s="202"/>
      <c r="F1" s="203"/>
      <c r="G1" s="203"/>
      <c r="H1" s="203"/>
      <c r="I1" s="202"/>
      <c r="J1" s="210" t="s">
        <v>183</v>
      </c>
    </row>
    <row r="2" spans="1:10" ht="19.5" customHeight="1">
      <c r="A2" s="23" t="s">
        <v>184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67" t="s">
        <v>0</v>
      </c>
      <c r="B3" s="67"/>
      <c r="C3" s="67"/>
      <c r="D3" s="67"/>
      <c r="E3" s="67"/>
      <c r="F3" s="203"/>
      <c r="G3" s="203"/>
      <c r="H3" s="203"/>
      <c r="I3" s="211"/>
      <c r="J3" s="26" t="s">
        <v>5</v>
      </c>
    </row>
    <row r="4" spans="1:10" ht="19.5" customHeight="1">
      <c r="A4" s="204" t="s">
        <v>56</v>
      </c>
      <c r="B4" s="204"/>
      <c r="C4" s="204"/>
      <c r="D4" s="204"/>
      <c r="E4" s="204"/>
      <c r="F4" s="205" t="s">
        <v>57</v>
      </c>
      <c r="G4" s="205" t="s">
        <v>185</v>
      </c>
      <c r="H4" s="206" t="s">
        <v>186</v>
      </c>
      <c r="I4" s="206" t="s">
        <v>187</v>
      </c>
      <c r="J4" s="206" t="s">
        <v>188</v>
      </c>
    </row>
    <row r="5" spans="1:10" ht="19.5" customHeight="1">
      <c r="A5" s="204" t="s">
        <v>67</v>
      </c>
      <c r="B5" s="204"/>
      <c r="C5" s="204"/>
      <c r="D5" s="206" t="s">
        <v>68</v>
      </c>
      <c r="E5" s="206" t="s">
        <v>189</v>
      </c>
      <c r="F5" s="205"/>
      <c r="G5" s="205"/>
      <c r="H5" s="206"/>
      <c r="I5" s="206"/>
      <c r="J5" s="206"/>
    </row>
    <row r="6" spans="1:10" ht="20.25" customHeight="1">
      <c r="A6" s="207" t="s">
        <v>77</v>
      </c>
      <c r="B6" s="207" t="s">
        <v>78</v>
      </c>
      <c r="C6" s="208" t="s">
        <v>79</v>
      </c>
      <c r="D6" s="206"/>
      <c r="E6" s="206"/>
      <c r="F6" s="205"/>
      <c r="G6" s="205"/>
      <c r="H6" s="206"/>
      <c r="I6" s="206"/>
      <c r="J6" s="206"/>
    </row>
    <row r="7" spans="1:10" ht="25.5" customHeight="1">
      <c r="A7" s="97"/>
      <c r="B7" s="97"/>
      <c r="C7" s="97"/>
      <c r="D7" s="97"/>
      <c r="E7" s="97" t="s">
        <v>57</v>
      </c>
      <c r="F7" s="209">
        <f>SUM(F8:F41)</f>
        <v>12200075</v>
      </c>
      <c r="G7" s="209">
        <f>SUM(G8:G41)</f>
        <v>9733808</v>
      </c>
      <c r="H7" s="209">
        <f>SUM(H8:H41)</f>
        <v>2466267</v>
      </c>
      <c r="I7" s="212">
        <f>SUM(I8:I18)</f>
        <v>0</v>
      </c>
      <c r="J7" s="212">
        <f>SUM(J8:J18)</f>
        <v>0</v>
      </c>
    </row>
    <row r="8" spans="1:10" ht="25.5" customHeight="1">
      <c r="A8" s="97" t="s">
        <v>80</v>
      </c>
      <c r="B8" s="97" t="s">
        <v>81</v>
      </c>
      <c r="C8" s="97" t="s">
        <v>82</v>
      </c>
      <c r="D8" s="97" t="s">
        <v>83</v>
      </c>
      <c r="E8" s="136" t="s">
        <v>84</v>
      </c>
      <c r="F8" s="209">
        <f>G8+H8</f>
        <v>50000</v>
      </c>
      <c r="G8" s="209">
        <v>0</v>
      </c>
      <c r="H8" s="93">
        <v>50000</v>
      </c>
      <c r="I8" s="49"/>
      <c r="J8" s="49"/>
    </row>
    <row r="9" spans="1:10" ht="25.5" customHeight="1">
      <c r="A9" s="97" t="s">
        <v>80</v>
      </c>
      <c r="B9" s="97" t="s">
        <v>85</v>
      </c>
      <c r="C9" s="97" t="s">
        <v>81</v>
      </c>
      <c r="D9" s="97" t="s">
        <v>83</v>
      </c>
      <c r="E9" s="136" t="s">
        <v>86</v>
      </c>
      <c r="F9" s="209">
        <f aca="true" t="shared" si="0" ref="F9:F45">G9+H9</f>
        <v>3453063</v>
      </c>
      <c r="G9" s="209">
        <v>3034903</v>
      </c>
      <c r="H9" s="96">
        <v>418160</v>
      </c>
      <c r="I9" s="49"/>
      <c r="J9" s="49"/>
    </row>
    <row r="10" spans="1:10" ht="25.5" customHeight="1">
      <c r="A10" s="97" t="s">
        <v>80</v>
      </c>
      <c r="B10" s="97" t="s">
        <v>85</v>
      </c>
      <c r="C10" s="97" t="s">
        <v>87</v>
      </c>
      <c r="D10" s="97" t="s">
        <v>83</v>
      </c>
      <c r="E10" s="136" t="s">
        <v>88</v>
      </c>
      <c r="F10" s="209">
        <f t="shared" si="0"/>
        <v>48353</v>
      </c>
      <c r="G10" s="209">
        <v>48353</v>
      </c>
      <c r="H10" s="96">
        <v>0</v>
      </c>
      <c r="I10" s="49"/>
      <c r="J10" s="49"/>
    </row>
    <row r="11" spans="1:10" ht="25.5" customHeight="1">
      <c r="A11" s="97" t="s">
        <v>80</v>
      </c>
      <c r="B11" s="97" t="s">
        <v>89</v>
      </c>
      <c r="C11" s="97" t="s">
        <v>81</v>
      </c>
      <c r="D11" s="97" t="s">
        <v>83</v>
      </c>
      <c r="E11" s="136" t="s">
        <v>90</v>
      </c>
      <c r="F11" s="209">
        <f t="shared" si="0"/>
        <v>80837</v>
      </c>
      <c r="G11" s="209">
        <v>80837</v>
      </c>
      <c r="H11" s="96">
        <v>0</v>
      </c>
      <c r="I11" s="49"/>
      <c r="J11" s="49"/>
    </row>
    <row r="12" spans="1:10" ht="25.5" customHeight="1">
      <c r="A12" s="97" t="s">
        <v>80</v>
      </c>
      <c r="B12" s="97" t="s">
        <v>89</v>
      </c>
      <c r="C12" s="97" t="s">
        <v>82</v>
      </c>
      <c r="D12" s="97" t="s">
        <v>83</v>
      </c>
      <c r="E12" s="136" t="s">
        <v>91</v>
      </c>
      <c r="F12" s="209">
        <f t="shared" si="0"/>
        <v>70000</v>
      </c>
      <c r="G12" s="209">
        <v>0</v>
      </c>
      <c r="H12" s="96">
        <v>70000</v>
      </c>
      <c r="I12" s="49"/>
      <c r="J12" s="49"/>
    </row>
    <row r="13" spans="1:10" ht="25.5" customHeight="1">
      <c r="A13" s="97" t="s">
        <v>80</v>
      </c>
      <c r="B13" s="97" t="s">
        <v>92</v>
      </c>
      <c r="C13" s="97" t="s">
        <v>93</v>
      </c>
      <c r="D13" s="97" t="s">
        <v>83</v>
      </c>
      <c r="E13" s="136" t="s">
        <v>94</v>
      </c>
      <c r="F13" s="209">
        <f t="shared" si="0"/>
        <v>30000</v>
      </c>
      <c r="G13" s="209">
        <v>0</v>
      </c>
      <c r="H13" s="96">
        <v>30000</v>
      </c>
      <c r="I13" s="49"/>
      <c r="J13" s="49"/>
    </row>
    <row r="14" spans="1:10" ht="25.5" customHeight="1">
      <c r="A14" s="97" t="s">
        <v>80</v>
      </c>
      <c r="B14" s="97" t="s">
        <v>95</v>
      </c>
      <c r="C14" s="97" t="s">
        <v>82</v>
      </c>
      <c r="D14" s="97" t="s">
        <v>83</v>
      </c>
      <c r="E14" s="136" t="s">
        <v>96</v>
      </c>
      <c r="F14" s="209">
        <f t="shared" si="0"/>
        <v>65000</v>
      </c>
      <c r="G14" s="209">
        <v>0</v>
      </c>
      <c r="H14" s="209">
        <v>65000</v>
      </c>
      <c r="I14" s="49"/>
      <c r="J14" s="49"/>
    </row>
    <row r="15" spans="1:10" ht="25.5" customHeight="1">
      <c r="A15" s="97" t="s">
        <v>80</v>
      </c>
      <c r="B15" s="97" t="s">
        <v>97</v>
      </c>
      <c r="C15" s="97" t="s">
        <v>82</v>
      </c>
      <c r="D15" s="97" t="s">
        <v>83</v>
      </c>
      <c r="E15" s="136" t="s">
        <v>98</v>
      </c>
      <c r="F15" s="209">
        <f t="shared" si="0"/>
        <v>120297</v>
      </c>
      <c r="G15" s="209">
        <v>90027</v>
      </c>
      <c r="H15" s="209">
        <v>30270</v>
      </c>
      <c r="I15" s="49"/>
      <c r="J15" s="49"/>
    </row>
    <row r="16" spans="1:10" ht="25.5" customHeight="1">
      <c r="A16" s="97" t="s">
        <v>99</v>
      </c>
      <c r="B16" s="97" t="s">
        <v>81</v>
      </c>
      <c r="C16" s="97" t="s">
        <v>100</v>
      </c>
      <c r="D16" s="97" t="s">
        <v>83</v>
      </c>
      <c r="E16" s="136" t="s">
        <v>101</v>
      </c>
      <c r="F16" s="209">
        <f t="shared" si="0"/>
        <v>60048</v>
      </c>
      <c r="G16" s="209">
        <v>60048</v>
      </c>
      <c r="H16" s="209">
        <v>0</v>
      </c>
      <c r="I16" s="49"/>
      <c r="J16" s="49"/>
    </row>
    <row r="17" spans="1:10" ht="25.5" customHeight="1">
      <c r="A17" s="97" t="s">
        <v>102</v>
      </c>
      <c r="B17" s="97" t="s">
        <v>103</v>
      </c>
      <c r="C17" s="97" t="s">
        <v>81</v>
      </c>
      <c r="D17" s="97" t="s">
        <v>83</v>
      </c>
      <c r="E17" s="136" t="s">
        <v>104</v>
      </c>
      <c r="F17" s="209">
        <f t="shared" si="0"/>
        <v>510000</v>
      </c>
      <c r="G17" s="209">
        <v>510000</v>
      </c>
      <c r="H17" s="209">
        <v>0</v>
      </c>
      <c r="I17" s="49"/>
      <c r="J17" s="49"/>
    </row>
    <row r="18" spans="1:10" ht="25.5" customHeight="1">
      <c r="A18" s="97" t="s">
        <v>102</v>
      </c>
      <c r="B18" s="97" t="s">
        <v>103</v>
      </c>
      <c r="C18" s="97" t="s">
        <v>103</v>
      </c>
      <c r="D18" s="97" t="s">
        <v>83</v>
      </c>
      <c r="E18" s="136" t="s">
        <v>105</v>
      </c>
      <c r="F18" s="209">
        <f t="shared" si="0"/>
        <v>501138</v>
      </c>
      <c r="G18" s="209">
        <v>501138</v>
      </c>
      <c r="H18" s="93">
        <v>0</v>
      </c>
      <c r="I18" s="49"/>
      <c r="J18" s="49"/>
    </row>
    <row r="19" spans="1:10" ht="25.5" customHeight="1">
      <c r="A19" s="97" t="s">
        <v>102</v>
      </c>
      <c r="B19" s="97" t="s">
        <v>106</v>
      </c>
      <c r="C19" s="97" t="s">
        <v>103</v>
      </c>
      <c r="D19" s="97" t="s">
        <v>83</v>
      </c>
      <c r="E19" s="136" t="s">
        <v>107</v>
      </c>
      <c r="F19" s="209">
        <f t="shared" si="0"/>
        <v>183276</v>
      </c>
      <c r="G19" s="209">
        <v>183276</v>
      </c>
      <c r="H19" s="93">
        <v>0</v>
      </c>
      <c r="I19" s="49"/>
      <c r="J19" s="49"/>
    </row>
    <row r="20" spans="1:10" ht="25.5" customHeight="1">
      <c r="A20" s="97" t="s">
        <v>102</v>
      </c>
      <c r="B20" s="97" t="s">
        <v>108</v>
      </c>
      <c r="C20" s="97" t="s">
        <v>81</v>
      </c>
      <c r="D20" s="97" t="s">
        <v>83</v>
      </c>
      <c r="E20" s="136" t="s">
        <v>109</v>
      </c>
      <c r="F20" s="209">
        <f t="shared" si="0"/>
        <v>92976</v>
      </c>
      <c r="G20" s="209">
        <v>92976</v>
      </c>
      <c r="H20" s="93">
        <v>0</v>
      </c>
      <c r="I20" s="49"/>
      <c r="J20" s="49"/>
    </row>
    <row r="21" spans="1:10" ht="25.5" customHeight="1">
      <c r="A21" s="97" t="s">
        <v>102</v>
      </c>
      <c r="B21" s="97" t="s">
        <v>82</v>
      </c>
      <c r="C21" s="97" t="s">
        <v>81</v>
      </c>
      <c r="D21" s="97" t="s">
        <v>83</v>
      </c>
      <c r="E21" s="136" t="s">
        <v>110</v>
      </c>
      <c r="F21" s="209">
        <f t="shared" si="0"/>
        <v>18000</v>
      </c>
      <c r="G21" s="209">
        <v>0</v>
      </c>
      <c r="H21" s="93">
        <v>18000</v>
      </c>
      <c r="I21" s="49"/>
      <c r="J21" s="49"/>
    </row>
    <row r="22" spans="1:10" ht="25.5" customHeight="1">
      <c r="A22" s="97" t="s">
        <v>111</v>
      </c>
      <c r="B22" s="97" t="s">
        <v>106</v>
      </c>
      <c r="C22" s="97" t="s">
        <v>112</v>
      </c>
      <c r="D22" s="97" t="s">
        <v>83</v>
      </c>
      <c r="E22" s="136" t="s">
        <v>113</v>
      </c>
      <c r="F22" s="209">
        <f t="shared" si="0"/>
        <v>335580</v>
      </c>
      <c r="G22" s="209">
        <v>335580</v>
      </c>
      <c r="H22" s="93">
        <v>0</v>
      </c>
      <c r="I22" s="49"/>
      <c r="J22" s="49"/>
    </row>
    <row r="23" spans="1:10" ht="25.5" customHeight="1">
      <c r="A23" s="97" t="s">
        <v>111</v>
      </c>
      <c r="B23" s="97" t="s">
        <v>92</v>
      </c>
      <c r="C23" s="97" t="s">
        <v>81</v>
      </c>
      <c r="D23" s="97" t="s">
        <v>83</v>
      </c>
      <c r="E23" s="136" t="s">
        <v>114</v>
      </c>
      <c r="F23" s="209">
        <f t="shared" si="0"/>
        <v>124200</v>
      </c>
      <c r="G23" s="209">
        <v>124200</v>
      </c>
      <c r="H23" s="93">
        <v>0</v>
      </c>
      <c r="I23" s="49"/>
      <c r="J23" s="49"/>
    </row>
    <row r="24" spans="1:10" ht="25.5" customHeight="1">
      <c r="A24" s="97" t="s">
        <v>111</v>
      </c>
      <c r="B24" s="97" t="s">
        <v>92</v>
      </c>
      <c r="C24" s="97" t="s">
        <v>93</v>
      </c>
      <c r="D24" s="97" t="s">
        <v>83</v>
      </c>
      <c r="E24" s="136" t="s">
        <v>115</v>
      </c>
      <c r="F24" s="209">
        <f t="shared" si="0"/>
        <v>83298</v>
      </c>
      <c r="G24" s="209">
        <v>83298</v>
      </c>
      <c r="H24" s="93">
        <v>0</v>
      </c>
      <c r="I24" s="49"/>
      <c r="J24" s="49"/>
    </row>
    <row r="25" spans="1:10" ht="25.5" customHeight="1">
      <c r="A25" s="97" t="s">
        <v>111</v>
      </c>
      <c r="B25" s="97" t="s">
        <v>92</v>
      </c>
      <c r="C25" s="97" t="s">
        <v>85</v>
      </c>
      <c r="D25" s="97" t="s">
        <v>83</v>
      </c>
      <c r="E25" s="136" t="s">
        <v>116</v>
      </c>
      <c r="F25" s="209">
        <f t="shared" si="0"/>
        <v>103188</v>
      </c>
      <c r="G25" s="209">
        <v>103188</v>
      </c>
      <c r="H25" s="93">
        <v>0</v>
      </c>
      <c r="I25" s="49"/>
      <c r="J25" s="49"/>
    </row>
    <row r="26" spans="1:10" ht="25.5" customHeight="1">
      <c r="A26" s="97" t="s">
        <v>117</v>
      </c>
      <c r="B26" s="97" t="s">
        <v>85</v>
      </c>
      <c r="C26" s="97" t="s">
        <v>93</v>
      </c>
      <c r="D26" s="97" t="s">
        <v>83</v>
      </c>
      <c r="E26" s="136" t="s">
        <v>118</v>
      </c>
      <c r="F26" s="209">
        <f t="shared" si="0"/>
        <v>100000</v>
      </c>
      <c r="G26" s="209">
        <v>0</v>
      </c>
      <c r="H26" s="93">
        <v>100000</v>
      </c>
      <c r="I26" s="49"/>
      <c r="J26" s="49"/>
    </row>
    <row r="27" spans="1:10" ht="25.5" customHeight="1">
      <c r="A27" s="97" t="s">
        <v>119</v>
      </c>
      <c r="B27" s="97" t="s">
        <v>81</v>
      </c>
      <c r="C27" s="97" t="s">
        <v>93</v>
      </c>
      <c r="D27" s="97" t="s">
        <v>83</v>
      </c>
      <c r="E27" s="136" t="s">
        <v>120</v>
      </c>
      <c r="F27" s="209">
        <f t="shared" si="0"/>
        <v>149880</v>
      </c>
      <c r="G27" s="209">
        <v>149880</v>
      </c>
      <c r="H27" s="93">
        <v>0</v>
      </c>
      <c r="I27" s="49"/>
      <c r="J27" s="49"/>
    </row>
    <row r="28" spans="1:10" ht="25.5" customHeight="1">
      <c r="A28" s="97" t="s">
        <v>119</v>
      </c>
      <c r="B28" s="97" t="s">
        <v>81</v>
      </c>
      <c r="C28" s="97" t="s">
        <v>82</v>
      </c>
      <c r="D28" s="97" t="s">
        <v>83</v>
      </c>
      <c r="E28" s="136" t="s">
        <v>121</v>
      </c>
      <c r="F28" s="209">
        <f t="shared" si="0"/>
        <v>80000</v>
      </c>
      <c r="G28" s="209">
        <v>30000</v>
      </c>
      <c r="H28" s="93">
        <v>50000</v>
      </c>
      <c r="I28" s="49"/>
      <c r="J28" s="49"/>
    </row>
    <row r="29" spans="1:10" ht="25.5" customHeight="1">
      <c r="A29" s="97" t="s">
        <v>119</v>
      </c>
      <c r="B29" s="97" t="s">
        <v>103</v>
      </c>
      <c r="C29" s="97" t="s">
        <v>81</v>
      </c>
      <c r="D29" s="97" t="s">
        <v>83</v>
      </c>
      <c r="E29" s="136" t="s">
        <v>122</v>
      </c>
      <c r="F29" s="209">
        <f t="shared" si="0"/>
        <v>444666</v>
      </c>
      <c r="G29" s="209">
        <v>0</v>
      </c>
      <c r="H29" s="93">
        <v>444666</v>
      </c>
      <c r="I29" s="49"/>
      <c r="J29" s="49"/>
    </row>
    <row r="30" spans="1:10" ht="25.5" customHeight="1">
      <c r="A30" s="97" t="s">
        <v>123</v>
      </c>
      <c r="B30" s="97" t="s">
        <v>81</v>
      </c>
      <c r="C30" s="97" t="s">
        <v>124</v>
      </c>
      <c r="D30" s="97" t="s">
        <v>83</v>
      </c>
      <c r="E30" s="136" t="s">
        <v>125</v>
      </c>
      <c r="F30" s="209">
        <f t="shared" si="0"/>
        <v>1140052</v>
      </c>
      <c r="G30" s="209">
        <v>1140052</v>
      </c>
      <c r="H30" s="93">
        <v>0</v>
      </c>
      <c r="I30" s="49"/>
      <c r="J30" s="49"/>
    </row>
    <row r="31" spans="1:10" ht="25.5" customHeight="1">
      <c r="A31" s="97" t="s">
        <v>123</v>
      </c>
      <c r="B31" s="97" t="s">
        <v>81</v>
      </c>
      <c r="C31" s="97" t="s">
        <v>108</v>
      </c>
      <c r="D31" s="97" t="s">
        <v>83</v>
      </c>
      <c r="E31" s="136" t="s">
        <v>126</v>
      </c>
      <c r="F31" s="209">
        <f t="shared" si="0"/>
        <v>7000</v>
      </c>
      <c r="G31" s="209">
        <v>0</v>
      </c>
      <c r="H31" s="93">
        <v>7000</v>
      </c>
      <c r="I31" s="49"/>
      <c r="J31" s="49"/>
    </row>
    <row r="32" spans="1:10" ht="25.5" customHeight="1">
      <c r="A32" s="97" t="s">
        <v>123</v>
      </c>
      <c r="B32" s="97" t="s">
        <v>81</v>
      </c>
      <c r="C32" s="97" t="s">
        <v>82</v>
      </c>
      <c r="D32" s="97" t="s">
        <v>83</v>
      </c>
      <c r="E32" s="136" t="s">
        <v>127</v>
      </c>
      <c r="F32" s="209">
        <f t="shared" si="0"/>
        <v>18000</v>
      </c>
      <c r="G32" s="209">
        <v>0</v>
      </c>
      <c r="H32" s="93">
        <v>18000</v>
      </c>
      <c r="I32" s="49"/>
      <c r="J32" s="49"/>
    </row>
    <row r="33" spans="1:10" ht="25.5" customHeight="1">
      <c r="A33" s="97" t="s">
        <v>123</v>
      </c>
      <c r="B33" s="97" t="s">
        <v>93</v>
      </c>
      <c r="C33" s="97" t="s">
        <v>82</v>
      </c>
      <c r="D33" s="97" t="s">
        <v>83</v>
      </c>
      <c r="E33" s="136" t="s">
        <v>128</v>
      </c>
      <c r="F33" s="209">
        <f t="shared" si="0"/>
        <v>10500</v>
      </c>
      <c r="G33" s="209">
        <v>0</v>
      </c>
      <c r="H33" s="93">
        <v>10500</v>
      </c>
      <c r="I33" s="49"/>
      <c r="J33" s="49"/>
    </row>
    <row r="34" spans="1:10" ht="25.5" customHeight="1">
      <c r="A34" s="97" t="s">
        <v>123</v>
      </c>
      <c r="B34" s="97" t="s">
        <v>103</v>
      </c>
      <c r="C34" s="97" t="s">
        <v>93</v>
      </c>
      <c r="D34" s="97" t="s">
        <v>83</v>
      </c>
      <c r="E34" s="136" t="s">
        <v>129</v>
      </c>
      <c r="F34" s="209">
        <f t="shared" si="0"/>
        <v>100000</v>
      </c>
      <c r="G34" s="209">
        <v>0</v>
      </c>
      <c r="H34" s="93">
        <v>100000</v>
      </c>
      <c r="I34" s="49"/>
      <c r="J34" s="49"/>
    </row>
    <row r="35" spans="1:10" ht="25.5" customHeight="1">
      <c r="A35" s="97" t="s">
        <v>123</v>
      </c>
      <c r="B35" s="97" t="s">
        <v>103</v>
      </c>
      <c r="C35" s="97" t="s">
        <v>82</v>
      </c>
      <c r="D35" s="97" t="s">
        <v>83</v>
      </c>
      <c r="E35" s="136" t="s">
        <v>130</v>
      </c>
      <c r="F35" s="209">
        <f t="shared" si="0"/>
        <v>528635</v>
      </c>
      <c r="G35" s="209">
        <v>0</v>
      </c>
      <c r="H35" s="93">
        <v>528635</v>
      </c>
      <c r="I35" s="49"/>
      <c r="J35" s="49"/>
    </row>
    <row r="36" spans="1:10" ht="25.5" customHeight="1">
      <c r="A36" s="97" t="s">
        <v>123</v>
      </c>
      <c r="B36" s="97" t="s">
        <v>106</v>
      </c>
      <c r="C36" s="97" t="s">
        <v>103</v>
      </c>
      <c r="D36" s="97" t="s">
        <v>83</v>
      </c>
      <c r="E36" s="136" t="s">
        <v>131</v>
      </c>
      <c r="F36" s="209">
        <f t="shared" si="0"/>
        <v>2790198</v>
      </c>
      <c r="G36" s="209">
        <v>2790198</v>
      </c>
      <c r="H36" s="93">
        <v>0</v>
      </c>
      <c r="I36" s="49"/>
      <c r="J36" s="49"/>
    </row>
    <row r="37" spans="1:10" ht="25.5" customHeight="1">
      <c r="A37" s="97" t="s">
        <v>123</v>
      </c>
      <c r="B37" s="97" t="s">
        <v>106</v>
      </c>
      <c r="C37" s="97" t="s">
        <v>106</v>
      </c>
      <c r="D37" s="97" t="s">
        <v>83</v>
      </c>
      <c r="E37" s="136" t="s">
        <v>132</v>
      </c>
      <c r="F37" s="209">
        <f t="shared" si="0"/>
        <v>280000</v>
      </c>
      <c r="G37" s="209">
        <v>0</v>
      </c>
      <c r="H37" s="93">
        <v>280000</v>
      </c>
      <c r="I37" s="49"/>
      <c r="J37" s="49"/>
    </row>
    <row r="38" spans="1:10" ht="25.5" customHeight="1">
      <c r="A38" s="97" t="s">
        <v>133</v>
      </c>
      <c r="B38" s="97" t="s">
        <v>81</v>
      </c>
      <c r="C38" s="97" t="s">
        <v>89</v>
      </c>
      <c r="D38" s="97" t="s">
        <v>83</v>
      </c>
      <c r="E38" s="136" t="s">
        <v>134</v>
      </c>
      <c r="F38" s="209">
        <f t="shared" si="0"/>
        <v>208836</v>
      </c>
      <c r="G38" s="209">
        <v>0</v>
      </c>
      <c r="H38" s="93">
        <v>208836</v>
      </c>
      <c r="I38" s="49"/>
      <c r="J38" s="49"/>
    </row>
    <row r="39" spans="1:10" ht="25.5" customHeight="1">
      <c r="A39" s="97" t="s">
        <v>133</v>
      </c>
      <c r="B39" s="97" t="s">
        <v>81</v>
      </c>
      <c r="C39" s="97" t="s">
        <v>135</v>
      </c>
      <c r="D39" s="97" t="s">
        <v>83</v>
      </c>
      <c r="E39" s="136" t="s">
        <v>136</v>
      </c>
      <c r="F39" s="209">
        <f t="shared" si="0"/>
        <v>30000</v>
      </c>
      <c r="G39" s="209">
        <v>0</v>
      </c>
      <c r="H39" s="93">
        <v>30000</v>
      </c>
      <c r="I39" s="49"/>
      <c r="J39" s="49"/>
    </row>
    <row r="40" spans="1:10" ht="25.5" customHeight="1">
      <c r="A40" s="97" t="s">
        <v>133</v>
      </c>
      <c r="B40" s="97" t="s">
        <v>81</v>
      </c>
      <c r="C40" s="97" t="s">
        <v>82</v>
      </c>
      <c r="D40" s="97" t="s">
        <v>83</v>
      </c>
      <c r="E40" s="136" t="s">
        <v>137</v>
      </c>
      <c r="F40" s="209">
        <f t="shared" si="0"/>
        <v>7200</v>
      </c>
      <c r="G40" s="209">
        <v>0</v>
      </c>
      <c r="H40" s="93">
        <v>7200</v>
      </c>
      <c r="I40" s="49"/>
      <c r="J40" s="49"/>
    </row>
    <row r="41" spans="1:10" ht="25.5" customHeight="1">
      <c r="A41" s="97" t="s">
        <v>138</v>
      </c>
      <c r="B41" s="97" t="s">
        <v>93</v>
      </c>
      <c r="C41" s="97" t="s">
        <v>81</v>
      </c>
      <c r="D41" s="97" t="s">
        <v>83</v>
      </c>
      <c r="E41" s="136" t="s">
        <v>139</v>
      </c>
      <c r="F41" s="209">
        <f t="shared" si="0"/>
        <v>375854</v>
      </c>
      <c r="G41" s="209">
        <v>375854</v>
      </c>
      <c r="H41" s="93">
        <v>0</v>
      </c>
      <c r="I41" s="49"/>
      <c r="J41" s="49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24"/>
  <sheetViews>
    <sheetView showZeros="0" workbookViewId="0" topLeftCell="A1">
      <selection activeCell="D21" sqref="D21"/>
    </sheetView>
  </sheetViews>
  <sheetFormatPr defaultColWidth="9.16015625" defaultRowHeight="12.75" customHeight="1"/>
  <cols>
    <col min="1" max="2" width="4.5" style="0" customWidth="1"/>
    <col min="3" max="3" width="8.33203125" style="0" customWidth="1"/>
    <col min="4" max="4" width="26.16015625" style="0" customWidth="1"/>
    <col min="5" max="5" width="15.83203125" style="102" customWidth="1"/>
    <col min="6" max="6" width="13.16015625" style="102" customWidth="1"/>
    <col min="7" max="9" width="11.66015625" style="102" customWidth="1"/>
    <col min="10" max="10" width="6.66015625" style="102" customWidth="1"/>
    <col min="11" max="41" width="6.66015625" style="0" customWidth="1"/>
  </cols>
  <sheetData>
    <row r="1" spans="1:41" ht="19.5" customHeight="1">
      <c r="A1" s="20"/>
      <c r="B1" s="21"/>
      <c r="C1" s="21"/>
      <c r="D1" s="21"/>
      <c r="E1" s="103"/>
      <c r="F1" s="103"/>
      <c r="G1" s="103"/>
      <c r="H1" s="103"/>
      <c r="I1" s="103"/>
      <c r="J1" s="103"/>
      <c r="K1" s="21"/>
      <c r="L1" s="21"/>
      <c r="M1" s="21"/>
      <c r="N1" s="21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59"/>
      <c r="AN1" s="59"/>
      <c r="AO1" s="200" t="s">
        <v>190</v>
      </c>
    </row>
    <row r="2" spans="1:41" ht="19.5" customHeight="1">
      <c r="A2" s="23" t="s">
        <v>191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9.5" customHeight="1">
      <c r="A3" s="24" t="s">
        <v>0</v>
      </c>
      <c r="B3" s="24"/>
      <c r="C3" s="24"/>
      <c r="D3" s="24"/>
      <c r="E3" s="103"/>
      <c r="F3" s="103"/>
      <c r="G3" s="103"/>
      <c r="H3" s="103"/>
      <c r="I3" s="103"/>
      <c r="J3" s="103"/>
      <c r="K3" s="191"/>
      <c r="L3" s="191"/>
      <c r="M3" s="191"/>
      <c r="N3" s="191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56"/>
      <c r="AJ3" s="56"/>
      <c r="AK3" s="56"/>
      <c r="AL3" s="56"/>
      <c r="AM3" s="59"/>
      <c r="AN3" s="59"/>
      <c r="AO3" s="201" t="s">
        <v>5</v>
      </c>
    </row>
    <row r="4" spans="1:41" ht="19.5" customHeight="1">
      <c r="A4" s="31" t="s">
        <v>56</v>
      </c>
      <c r="B4" s="31"/>
      <c r="C4" s="174"/>
      <c r="D4" s="175"/>
      <c r="E4" s="176" t="s">
        <v>192</v>
      </c>
      <c r="F4" s="177" t="s">
        <v>193</v>
      </c>
      <c r="G4" s="178"/>
      <c r="H4" s="178"/>
      <c r="I4" s="178"/>
      <c r="J4" s="178"/>
      <c r="K4" s="178"/>
      <c r="L4" s="178"/>
      <c r="M4" s="178"/>
      <c r="N4" s="178"/>
      <c r="O4" s="193"/>
      <c r="P4" s="177" t="s">
        <v>194</v>
      </c>
      <c r="Q4" s="178"/>
      <c r="R4" s="178"/>
      <c r="S4" s="178"/>
      <c r="T4" s="178"/>
      <c r="U4" s="178"/>
      <c r="V4" s="178"/>
      <c r="W4" s="178"/>
      <c r="X4" s="178"/>
      <c r="Y4" s="193"/>
      <c r="Z4" s="196" t="s">
        <v>195</v>
      </c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</row>
    <row r="5" spans="1:41" ht="19.5" customHeight="1">
      <c r="A5" s="117" t="s">
        <v>67</v>
      </c>
      <c r="B5" s="117"/>
      <c r="C5" s="35" t="s">
        <v>68</v>
      </c>
      <c r="D5" s="35" t="s">
        <v>189</v>
      </c>
      <c r="E5" s="176"/>
      <c r="F5" s="179" t="s">
        <v>57</v>
      </c>
      <c r="G5" s="180" t="s">
        <v>196</v>
      </c>
      <c r="H5" s="181"/>
      <c r="I5" s="194"/>
      <c r="J5" s="180" t="s">
        <v>197</v>
      </c>
      <c r="K5" s="181"/>
      <c r="L5" s="194"/>
      <c r="M5" s="180" t="s">
        <v>198</v>
      </c>
      <c r="N5" s="181"/>
      <c r="O5" s="194"/>
      <c r="P5" s="179" t="s">
        <v>57</v>
      </c>
      <c r="Q5" s="180" t="s">
        <v>196</v>
      </c>
      <c r="R5" s="181"/>
      <c r="S5" s="194"/>
      <c r="T5" s="180" t="s">
        <v>197</v>
      </c>
      <c r="U5" s="181"/>
      <c r="V5" s="194"/>
      <c r="W5" s="180" t="s">
        <v>144</v>
      </c>
      <c r="X5" s="181"/>
      <c r="Y5" s="194"/>
      <c r="Z5" s="179" t="s">
        <v>57</v>
      </c>
      <c r="AA5" s="198" t="s">
        <v>196</v>
      </c>
      <c r="AB5" s="199"/>
      <c r="AC5" s="199"/>
      <c r="AD5" s="198" t="s">
        <v>197</v>
      </c>
      <c r="AE5" s="199"/>
      <c r="AF5" s="199"/>
      <c r="AG5" s="198" t="s">
        <v>198</v>
      </c>
      <c r="AH5" s="199"/>
      <c r="AI5" s="199"/>
      <c r="AJ5" s="198" t="s">
        <v>199</v>
      </c>
      <c r="AK5" s="199"/>
      <c r="AL5" s="199"/>
      <c r="AM5" s="198" t="s">
        <v>145</v>
      </c>
      <c r="AN5" s="199"/>
      <c r="AO5" s="199"/>
    </row>
    <row r="6" spans="1:41" ht="29.25" customHeight="1">
      <c r="A6" s="42" t="s">
        <v>77</v>
      </c>
      <c r="B6" s="42" t="s">
        <v>78</v>
      </c>
      <c r="C6" s="41"/>
      <c r="D6" s="41"/>
      <c r="E6" s="182"/>
      <c r="F6" s="183"/>
      <c r="G6" s="184" t="s">
        <v>72</v>
      </c>
      <c r="H6" s="185" t="s">
        <v>185</v>
      </c>
      <c r="I6" s="185" t="s">
        <v>186</v>
      </c>
      <c r="J6" s="184" t="s">
        <v>72</v>
      </c>
      <c r="K6" s="185" t="s">
        <v>185</v>
      </c>
      <c r="L6" s="185" t="s">
        <v>186</v>
      </c>
      <c r="M6" s="184" t="s">
        <v>72</v>
      </c>
      <c r="N6" s="185" t="s">
        <v>185</v>
      </c>
      <c r="O6" s="41" t="s">
        <v>186</v>
      </c>
      <c r="P6" s="183"/>
      <c r="Q6" s="184" t="s">
        <v>72</v>
      </c>
      <c r="R6" s="42" t="s">
        <v>185</v>
      </c>
      <c r="S6" s="42" t="s">
        <v>186</v>
      </c>
      <c r="T6" s="184" t="s">
        <v>72</v>
      </c>
      <c r="U6" s="42" t="s">
        <v>185</v>
      </c>
      <c r="V6" s="41" t="s">
        <v>186</v>
      </c>
      <c r="W6" s="42" t="s">
        <v>72</v>
      </c>
      <c r="X6" s="42" t="s">
        <v>185</v>
      </c>
      <c r="Y6" s="42" t="s">
        <v>186</v>
      </c>
      <c r="Z6" s="183"/>
      <c r="AA6" s="184" t="s">
        <v>72</v>
      </c>
      <c r="AB6" s="42" t="s">
        <v>185</v>
      </c>
      <c r="AC6" s="42" t="s">
        <v>186</v>
      </c>
      <c r="AD6" s="184" t="s">
        <v>72</v>
      </c>
      <c r="AE6" s="42" t="s">
        <v>185</v>
      </c>
      <c r="AF6" s="42" t="s">
        <v>186</v>
      </c>
      <c r="AG6" s="184" t="s">
        <v>72</v>
      </c>
      <c r="AH6" s="185" t="s">
        <v>185</v>
      </c>
      <c r="AI6" s="185" t="s">
        <v>186</v>
      </c>
      <c r="AJ6" s="184" t="s">
        <v>72</v>
      </c>
      <c r="AK6" s="185" t="s">
        <v>185</v>
      </c>
      <c r="AL6" s="185" t="s">
        <v>186</v>
      </c>
      <c r="AM6" s="184" t="s">
        <v>72</v>
      </c>
      <c r="AN6" s="185" t="s">
        <v>185</v>
      </c>
      <c r="AO6" s="185" t="s">
        <v>186</v>
      </c>
    </row>
    <row r="7" spans="1:41" s="173" customFormat="1" ht="19.5" customHeight="1">
      <c r="A7" s="100"/>
      <c r="B7" s="100"/>
      <c r="C7" s="186"/>
      <c r="D7" s="186" t="s">
        <v>57</v>
      </c>
      <c r="E7" s="100">
        <f>F7+P7+Z7</f>
        <v>12200075</v>
      </c>
      <c r="F7" s="100">
        <f>G7+J7+M7</f>
        <v>12200075</v>
      </c>
      <c r="G7" s="100">
        <f>H7+I7</f>
        <v>12200075</v>
      </c>
      <c r="H7" s="100">
        <f>H8+H14+H22</f>
        <v>9733808</v>
      </c>
      <c r="I7" s="100">
        <f>I8+I14+I22</f>
        <v>2466267</v>
      </c>
      <c r="J7" s="98">
        <v>0</v>
      </c>
      <c r="K7" s="186">
        <v>0</v>
      </c>
      <c r="L7" s="187">
        <v>0</v>
      </c>
      <c r="M7" s="195">
        <v>0</v>
      </c>
      <c r="N7" s="186">
        <v>0</v>
      </c>
      <c r="O7" s="187">
        <v>0</v>
      </c>
      <c r="P7" s="195">
        <v>0</v>
      </c>
      <c r="Q7" s="186">
        <v>0</v>
      </c>
      <c r="R7" s="186">
        <v>0</v>
      </c>
      <c r="S7" s="187">
        <v>0</v>
      </c>
      <c r="T7" s="195">
        <v>0</v>
      </c>
      <c r="U7" s="186">
        <v>0</v>
      </c>
      <c r="V7" s="186">
        <v>0</v>
      </c>
      <c r="W7" s="187">
        <v>0</v>
      </c>
      <c r="X7" s="195">
        <v>0</v>
      </c>
      <c r="Y7" s="187">
        <v>0</v>
      </c>
      <c r="Z7" s="195"/>
      <c r="AA7" s="186"/>
      <c r="AB7" s="186"/>
      <c r="AC7" s="187"/>
      <c r="AD7" s="195">
        <v>0</v>
      </c>
      <c r="AE7" s="186">
        <v>0</v>
      </c>
      <c r="AF7" s="187">
        <v>0</v>
      </c>
      <c r="AG7" s="195">
        <v>0</v>
      </c>
      <c r="AH7" s="186">
        <v>0</v>
      </c>
      <c r="AI7" s="187">
        <v>0</v>
      </c>
      <c r="AJ7" s="195"/>
      <c r="AK7" s="186"/>
      <c r="AL7" s="187"/>
      <c r="AM7" s="195">
        <v>0</v>
      </c>
      <c r="AN7" s="186">
        <v>0</v>
      </c>
      <c r="AO7" s="187">
        <v>0</v>
      </c>
    </row>
    <row r="8" spans="1:41" s="173" customFormat="1" ht="19.5" customHeight="1">
      <c r="A8" s="100"/>
      <c r="B8" s="100"/>
      <c r="C8" s="186"/>
      <c r="D8" s="186" t="s">
        <v>200</v>
      </c>
      <c r="E8" s="100">
        <f aca="true" t="shared" si="0" ref="E8:E24">F8+P8+Z8</f>
        <v>5193071</v>
      </c>
      <c r="F8" s="100">
        <f aca="true" t="shared" si="1" ref="F8:F24">G8+J8+M8</f>
        <v>5193071</v>
      </c>
      <c r="G8" s="100">
        <f>SUM(H8:I8)</f>
        <v>5193071</v>
      </c>
      <c r="H8" s="100">
        <f>SUM(H9:H13)</f>
        <v>5193071</v>
      </c>
      <c r="I8" s="98">
        <f>SUM(I9:I13)</f>
        <v>0</v>
      </c>
      <c r="J8" s="98">
        <v>0</v>
      </c>
      <c r="K8" s="186">
        <v>0</v>
      </c>
      <c r="L8" s="187">
        <v>0</v>
      </c>
      <c r="M8" s="195">
        <v>0</v>
      </c>
      <c r="N8" s="186">
        <v>0</v>
      </c>
      <c r="O8" s="187">
        <v>0</v>
      </c>
      <c r="P8" s="195">
        <v>0</v>
      </c>
      <c r="Q8" s="186">
        <v>0</v>
      </c>
      <c r="R8" s="186">
        <v>0</v>
      </c>
      <c r="S8" s="187">
        <v>0</v>
      </c>
      <c r="T8" s="195">
        <v>0</v>
      </c>
      <c r="U8" s="186">
        <v>0</v>
      </c>
      <c r="V8" s="186">
        <v>0</v>
      </c>
      <c r="W8" s="187">
        <v>0</v>
      </c>
      <c r="X8" s="195">
        <v>0</v>
      </c>
      <c r="Y8" s="187">
        <v>0</v>
      </c>
      <c r="Z8" s="195"/>
      <c r="AA8" s="186"/>
      <c r="AB8" s="186"/>
      <c r="AC8" s="187"/>
      <c r="AD8" s="195">
        <v>0</v>
      </c>
      <c r="AE8" s="186">
        <v>0</v>
      </c>
      <c r="AF8" s="187">
        <v>0</v>
      </c>
      <c r="AG8" s="195">
        <v>0</v>
      </c>
      <c r="AH8" s="186">
        <v>0</v>
      </c>
      <c r="AI8" s="187">
        <v>0</v>
      </c>
      <c r="AJ8" s="195">
        <v>0</v>
      </c>
      <c r="AK8" s="186">
        <v>0</v>
      </c>
      <c r="AL8" s="187">
        <v>0</v>
      </c>
      <c r="AM8" s="195">
        <v>0</v>
      </c>
      <c r="AN8" s="186">
        <v>0</v>
      </c>
      <c r="AO8" s="187">
        <v>0</v>
      </c>
    </row>
    <row r="9" spans="1:41" s="173" customFormat="1" ht="19.5" customHeight="1">
      <c r="A9" s="98" t="s">
        <v>201</v>
      </c>
      <c r="B9" s="98" t="s">
        <v>81</v>
      </c>
      <c r="C9" s="186">
        <v>919148</v>
      </c>
      <c r="D9" s="187" t="s">
        <v>202</v>
      </c>
      <c r="E9" s="100">
        <f t="shared" si="0"/>
        <v>1910721</v>
      </c>
      <c r="F9" s="100">
        <f t="shared" si="1"/>
        <v>1910721</v>
      </c>
      <c r="G9" s="100">
        <f aca="true" t="shared" si="2" ref="G8:G24">SUM(H9:I9)</f>
        <v>1910721</v>
      </c>
      <c r="H9" s="100">
        <v>1910721</v>
      </c>
      <c r="I9" s="98"/>
      <c r="J9" s="98">
        <v>0</v>
      </c>
      <c r="K9" s="186">
        <v>0</v>
      </c>
      <c r="L9" s="187">
        <v>0</v>
      </c>
      <c r="M9" s="195">
        <v>0</v>
      </c>
      <c r="N9" s="186">
        <v>0</v>
      </c>
      <c r="O9" s="187">
        <v>0</v>
      </c>
      <c r="P9" s="195">
        <v>0</v>
      </c>
      <c r="Q9" s="186">
        <v>0</v>
      </c>
      <c r="R9" s="186">
        <v>0</v>
      </c>
      <c r="S9" s="187">
        <v>0</v>
      </c>
      <c r="T9" s="195">
        <v>0</v>
      </c>
      <c r="U9" s="186">
        <v>0</v>
      </c>
      <c r="V9" s="186">
        <v>0</v>
      </c>
      <c r="W9" s="187">
        <v>0</v>
      </c>
      <c r="X9" s="195">
        <v>0</v>
      </c>
      <c r="Y9" s="187">
        <v>0</v>
      </c>
      <c r="Z9" s="195"/>
      <c r="AA9" s="186"/>
      <c r="AB9" s="186"/>
      <c r="AC9" s="187"/>
      <c r="AD9" s="195">
        <v>0</v>
      </c>
      <c r="AE9" s="186">
        <v>0</v>
      </c>
      <c r="AF9" s="187">
        <v>0</v>
      </c>
      <c r="AG9" s="195">
        <v>0</v>
      </c>
      <c r="AH9" s="186">
        <v>0</v>
      </c>
      <c r="AI9" s="187">
        <v>0</v>
      </c>
      <c r="AJ9" s="195">
        <v>0</v>
      </c>
      <c r="AK9" s="186">
        <v>0</v>
      </c>
      <c r="AL9" s="187">
        <v>0</v>
      </c>
      <c r="AM9" s="195">
        <v>0</v>
      </c>
      <c r="AN9" s="186">
        <v>0</v>
      </c>
      <c r="AO9" s="187">
        <v>0</v>
      </c>
    </row>
    <row r="10" spans="1:41" s="173" customFormat="1" ht="19.5" customHeight="1">
      <c r="A10" s="98" t="s">
        <v>201</v>
      </c>
      <c r="B10" s="98" t="s">
        <v>93</v>
      </c>
      <c r="C10" s="186">
        <v>919148</v>
      </c>
      <c r="D10" s="187" t="s">
        <v>203</v>
      </c>
      <c r="E10" s="100">
        <f t="shared" si="0"/>
        <v>533103</v>
      </c>
      <c r="F10" s="100">
        <f t="shared" si="1"/>
        <v>533103</v>
      </c>
      <c r="G10" s="100">
        <f t="shared" si="2"/>
        <v>533103</v>
      </c>
      <c r="H10" s="100">
        <v>533103</v>
      </c>
      <c r="I10" s="98"/>
      <c r="J10" s="98">
        <v>0</v>
      </c>
      <c r="K10" s="187">
        <v>0</v>
      </c>
      <c r="L10" s="187">
        <v>0</v>
      </c>
      <c r="M10" s="195">
        <v>0</v>
      </c>
      <c r="N10" s="186">
        <v>0</v>
      </c>
      <c r="O10" s="187">
        <v>0</v>
      </c>
      <c r="P10" s="195">
        <v>0</v>
      </c>
      <c r="Q10" s="186">
        <v>0</v>
      </c>
      <c r="R10" s="186">
        <v>0</v>
      </c>
      <c r="S10" s="187">
        <v>0</v>
      </c>
      <c r="T10" s="195">
        <v>0</v>
      </c>
      <c r="U10" s="186">
        <v>0</v>
      </c>
      <c r="V10" s="186">
        <v>0</v>
      </c>
      <c r="W10" s="187">
        <v>0</v>
      </c>
      <c r="X10" s="195">
        <v>0</v>
      </c>
      <c r="Y10" s="187">
        <v>0</v>
      </c>
      <c r="Z10" s="195"/>
      <c r="AA10" s="186"/>
      <c r="AB10" s="186"/>
      <c r="AC10" s="187"/>
      <c r="AD10" s="195">
        <v>0</v>
      </c>
      <c r="AE10" s="186">
        <v>0</v>
      </c>
      <c r="AF10" s="187">
        <v>0</v>
      </c>
      <c r="AG10" s="195">
        <v>0</v>
      </c>
      <c r="AH10" s="186">
        <v>0</v>
      </c>
      <c r="AI10" s="187">
        <v>0</v>
      </c>
      <c r="AJ10" s="195">
        <v>0</v>
      </c>
      <c r="AK10" s="186">
        <v>0</v>
      </c>
      <c r="AL10" s="187">
        <v>0</v>
      </c>
      <c r="AM10" s="195">
        <v>0</v>
      </c>
      <c r="AN10" s="186">
        <v>0</v>
      </c>
      <c r="AO10" s="187">
        <v>0</v>
      </c>
    </row>
    <row r="11" spans="1:41" s="173" customFormat="1" ht="19.5" customHeight="1">
      <c r="A11" s="98" t="s">
        <v>201</v>
      </c>
      <c r="B11" s="98" t="s">
        <v>85</v>
      </c>
      <c r="C11" s="186">
        <v>919148</v>
      </c>
      <c r="D11" s="188" t="s">
        <v>139</v>
      </c>
      <c r="E11" s="100">
        <f t="shared" si="0"/>
        <v>229286</v>
      </c>
      <c r="F11" s="100">
        <f t="shared" si="1"/>
        <v>229286</v>
      </c>
      <c r="G11" s="100">
        <f t="shared" si="2"/>
        <v>229286</v>
      </c>
      <c r="H11" s="100">
        <v>229286</v>
      </c>
      <c r="I11" s="98"/>
      <c r="J11" s="98">
        <v>0</v>
      </c>
      <c r="K11" s="187">
        <v>0</v>
      </c>
      <c r="L11" s="187">
        <v>0</v>
      </c>
      <c r="M11" s="195">
        <v>0</v>
      </c>
      <c r="N11" s="186">
        <v>0</v>
      </c>
      <c r="O11" s="187">
        <v>0</v>
      </c>
      <c r="P11" s="195">
        <v>0</v>
      </c>
      <c r="Q11" s="186">
        <v>0</v>
      </c>
      <c r="R11" s="186">
        <v>0</v>
      </c>
      <c r="S11" s="187">
        <v>0</v>
      </c>
      <c r="T11" s="195">
        <v>0</v>
      </c>
      <c r="U11" s="186">
        <v>0</v>
      </c>
      <c r="V11" s="186">
        <v>0</v>
      </c>
      <c r="W11" s="187">
        <v>0</v>
      </c>
      <c r="X11" s="195">
        <v>0</v>
      </c>
      <c r="Y11" s="187">
        <v>0</v>
      </c>
      <c r="Z11" s="195">
        <v>0</v>
      </c>
      <c r="AA11" s="186">
        <v>0</v>
      </c>
      <c r="AB11" s="186">
        <v>0</v>
      </c>
      <c r="AC11" s="187">
        <v>0</v>
      </c>
      <c r="AD11" s="195">
        <v>0</v>
      </c>
      <c r="AE11" s="186">
        <v>0</v>
      </c>
      <c r="AF11" s="187">
        <v>0</v>
      </c>
      <c r="AG11" s="195">
        <v>0</v>
      </c>
      <c r="AH11" s="186">
        <v>0</v>
      </c>
      <c r="AI11" s="187">
        <v>0</v>
      </c>
      <c r="AJ11" s="195">
        <v>0</v>
      </c>
      <c r="AK11" s="186">
        <v>0</v>
      </c>
      <c r="AL11" s="187">
        <v>0</v>
      </c>
      <c r="AM11" s="195">
        <v>0</v>
      </c>
      <c r="AN11" s="186">
        <v>0</v>
      </c>
      <c r="AO11" s="187">
        <v>0</v>
      </c>
    </row>
    <row r="12" spans="1:41" s="173" customFormat="1" ht="19.5" customHeight="1">
      <c r="A12" s="98" t="s">
        <v>201</v>
      </c>
      <c r="B12" s="98" t="s">
        <v>82</v>
      </c>
      <c r="C12" s="186">
        <v>919148</v>
      </c>
      <c r="D12" s="187" t="s">
        <v>204</v>
      </c>
      <c r="E12" s="100">
        <f t="shared" si="0"/>
        <v>873276</v>
      </c>
      <c r="F12" s="100">
        <f t="shared" si="1"/>
        <v>873276</v>
      </c>
      <c r="G12" s="100">
        <f t="shared" si="2"/>
        <v>873276</v>
      </c>
      <c r="H12" s="100">
        <v>873276</v>
      </c>
      <c r="I12" s="98"/>
      <c r="J12" s="98">
        <v>0</v>
      </c>
      <c r="K12" s="187">
        <v>0</v>
      </c>
      <c r="L12" s="187">
        <v>0</v>
      </c>
      <c r="M12" s="195">
        <v>0</v>
      </c>
      <c r="N12" s="186">
        <v>0</v>
      </c>
      <c r="O12" s="187">
        <v>0</v>
      </c>
      <c r="P12" s="195">
        <v>0</v>
      </c>
      <c r="Q12" s="186">
        <v>0</v>
      </c>
      <c r="R12" s="186">
        <v>0</v>
      </c>
      <c r="S12" s="187">
        <v>0</v>
      </c>
      <c r="T12" s="195">
        <v>0</v>
      </c>
      <c r="U12" s="186">
        <v>0</v>
      </c>
      <c r="V12" s="186">
        <v>0</v>
      </c>
      <c r="W12" s="187">
        <v>0</v>
      </c>
      <c r="X12" s="195">
        <v>0</v>
      </c>
      <c r="Y12" s="187">
        <v>0</v>
      </c>
      <c r="Z12" s="195">
        <v>0</v>
      </c>
      <c r="AA12" s="186">
        <v>0</v>
      </c>
      <c r="AB12" s="186">
        <v>0</v>
      </c>
      <c r="AC12" s="187">
        <v>0</v>
      </c>
      <c r="AD12" s="195">
        <v>0</v>
      </c>
      <c r="AE12" s="186">
        <v>0</v>
      </c>
      <c r="AF12" s="187">
        <v>0</v>
      </c>
      <c r="AG12" s="195">
        <v>0</v>
      </c>
      <c r="AH12" s="186">
        <v>0</v>
      </c>
      <c r="AI12" s="187">
        <v>0</v>
      </c>
      <c r="AJ12" s="195">
        <v>0</v>
      </c>
      <c r="AK12" s="186">
        <v>0</v>
      </c>
      <c r="AL12" s="187">
        <v>0</v>
      </c>
      <c r="AM12" s="195">
        <v>0</v>
      </c>
      <c r="AN12" s="186">
        <v>0</v>
      </c>
      <c r="AO12" s="187">
        <v>0</v>
      </c>
    </row>
    <row r="13" spans="1:41" s="173" customFormat="1" ht="19.5" customHeight="1">
      <c r="A13" s="98">
        <v>505</v>
      </c>
      <c r="B13" s="98" t="s">
        <v>81</v>
      </c>
      <c r="C13" s="186">
        <v>919148</v>
      </c>
      <c r="D13" s="187" t="s">
        <v>205</v>
      </c>
      <c r="E13" s="100">
        <f t="shared" si="0"/>
        <v>1646685</v>
      </c>
      <c r="F13" s="100">
        <f t="shared" si="1"/>
        <v>1646685</v>
      </c>
      <c r="G13" s="100">
        <f t="shared" si="2"/>
        <v>1646685</v>
      </c>
      <c r="H13" s="100">
        <v>1646685</v>
      </c>
      <c r="I13" s="98"/>
      <c r="J13" s="98">
        <v>0</v>
      </c>
      <c r="K13" s="187">
        <v>0</v>
      </c>
      <c r="L13" s="187">
        <v>0</v>
      </c>
      <c r="M13" s="195">
        <v>0</v>
      </c>
      <c r="N13" s="186">
        <v>0</v>
      </c>
      <c r="O13" s="187">
        <v>0</v>
      </c>
      <c r="P13" s="195">
        <v>0</v>
      </c>
      <c r="Q13" s="186">
        <v>0</v>
      </c>
      <c r="R13" s="186">
        <v>0</v>
      </c>
      <c r="S13" s="187">
        <v>0</v>
      </c>
      <c r="T13" s="195">
        <v>0</v>
      </c>
      <c r="U13" s="186">
        <v>0</v>
      </c>
      <c r="V13" s="186">
        <v>0</v>
      </c>
      <c r="W13" s="187">
        <v>0</v>
      </c>
      <c r="X13" s="195">
        <v>0</v>
      </c>
      <c r="Y13" s="187">
        <v>0</v>
      </c>
      <c r="Z13" s="195">
        <v>0</v>
      </c>
      <c r="AA13" s="186">
        <v>0</v>
      </c>
      <c r="AB13" s="186">
        <v>0</v>
      </c>
      <c r="AC13" s="187">
        <v>0</v>
      </c>
      <c r="AD13" s="195">
        <v>0</v>
      </c>
      <c r="AE13" s="186">
        <v>0</v>
      </c>
      <c r="AF13" s="187">
        <v>0</v>
      </c>
      <c r="AG13" s="195">
        <v>0</v>
      </c>
      <c r="AH13" s="186">
        <v>0</v>
      </c>
      <c r="AI13" s="187">
        <v>0</v>
      </c>
      <c r="AJ13" s="195">
        <v>0</v>
      </c>
      <c r="AK13" s="186">
        <v>0</v>
      </c>
      <c r="AL13" s="187">
        <v>0</v>
      </c>
      <c r="AM13" s="195">
        <v>0</v>
      </c>
      <c r="AN13" s="186">
        <v>0</v>
      </c>
      <c r="AO13" s="187">
        <v>0</v>
      </c>
    </row>
    <row r="14" spans="1:41" s="173" customFormat="1" ht="19.5" customHeight="1">
      <c r="A14" s="100"/>
      <c r="B14" s="100"/>
      <c r="C14" s="186"/>
      <c r="D14" s="187" t="s">
        <v>206</v>
      </c>
      <c r="E14" s="100">
        <f t="shared" si="0"/>
        <v>3448115</v>
      </c>
      <c r="F14" s="100">
        <f t="shared" si="1"/>
        <v>3448115</v>
      </c>
      <c r="G14" s="100">
        <f t="shared" si="2"/>
        <v>3448115</v>
      </c>
      <c r="H14" s="100">
        <f>SUM(H15:H21)</f>
        <v>1417683</v>
      </c>
      <c r="I14" s="98">
        <f>SUM(I15:I21)</f>
        <v>2030432</v>
      </c>
      <c r="J14" s="98">
        <v>0</v>
      </c>
      <c r="K14" s="187">
        <v>0</v>
      </c>
      <c r="L14" s="187">
        <v>0</v>
      </c>
      <c r="M14" s="195">
        <v>0</v>
      </c>
      <c r="N14" s="186">
        <v>0</v>
      </c>
      <c r="O14" s="187">
        <v>0</v>
      </c>
      <c r="P14" s="195">
        <v>0</v>
      </c>
      <c r="Q14" s="186">
        <v>0</v>
      </c>
      <c r="R14" s="186">
        <v>0</v>
      </c>
      <c r="S14" s="187">
        <v>0</v>
      </c>
      <c r="T14" s="195">
        <v>0</v>
      </c>
      <c r="U14" s="186">
        <v>0</v>
      </c>
      <c r="V14" s="186">
        <v>0</v>
      </c>
      <c r="W14" s="187">
        <v>0</v>
      </c>
      <c r="X14" s="195">
        <v>0</v>
      </c>
      <c r="Y14" s="187">
        <v>0</v>
      </c>
      <c r="Z14" s="195">
        <v>0</v>
      </c>
      <c r="AA14" s="186">
        <v>0</v>
      </c>
      <c r="AB14" s="186">
        <v>0</v>
      </c>
      <c r="AC14" s="187">
        <v>0</v>
      </c>
      <c r="AD14" s="195">
        <v>0</v>
      </c>
      <c r="AE14" s="186">
        <v>0</v>
      </c>
      <c r="AF14" s="187">
        <v>0</v>
      </c>
      <c r="AG14" s="195">
        <v>0</v>
      </c>
      <c r="AH14" s="186">
        <v>0</v>
      </c>
      <c r="AI14" s="187">
        <v>0</v>
      </c>
      <c r="AJ14" s="195">
        <v>0</v>
      </c>
      <c r="AK14" s="186">
        <v>0</v>
      </c>
      <c r="AL14" s="187">
        <v>0</v>
      </c>
      <c r="AM14" s="195">
        <v>0</v>
      </c>
      <c r="AN14" s="186">
        <v>0</v>
      </c>
      <c r="AO14" s="187">
        <v>0</v>
      </c>
    </row>
    <row r="15" spans="1:41" s="173" customFormat="1" ht="19.5" customHeight="1">
      <c r="A15" s="98" t="s">
        <v>207</v>
      </c>
      <c r="B15" s="98" t="s">
        <v>81</v>
      </c>
      <c r="C15" s="186">
        <v>919148</v>
      </c>
      <c r="D15" s="187" t="s">
        <v>208</v>
      </c>
      <c r="E15" s="100">
        <f t="shared" si="0"/>
        <v>1595963</v>
      </c>
      <c r="F15" s="100">
        <f t="shared" si="1"/>
        <v>1595963</v>
      </c>
      <c r="G15" s="100">
        <f t="shared" si="2"/>
        <v>1595963</v>
      </c>
      <c r="H15" s="100">
        <v>967803</v>
      </c>
      <c r="I15" s="98">
        <v>628160</v>
      </c>
      <c r="J15" s="98"/>
      <c r="K15" s="187"/>
      <c r="L15" s="187"/>
      <c r="M15" s="195"/>
      <c r="N15" s="186"/>
      <c r="O15" s="187"/>
      <c r="P15" s="195"/>
      <c r="Q15" s="186"/>
      <c r="R15" s="186"/>
      <c r="S15" s="187"/>
      <c r="T15" s="195"/>
      <c r="U15" s="186"/>
      <c r="V15" s="186"/>
      <c r="W15" s="187"/>
      <c r="X15" s="195"/>
      <c r="Y15" s="187"/>
      <c r="Z15" s="195"/>
      <c r="AA15" s="186"/>
      <c r="AB15" s="186"/>
      <c r="AC15" s="187"/>
      <c r="AD15" s="195"/>
      <c r="AE15" s="186"/>
      <c r="AF15" s="187"/>
      <c r="AG15" s="195"/>
      <c r="AH15" s="186"/>
      <c r="AI15" s="187"/>
      <c r="AJ15" s="195"/>
      <c r="AK15" s="186"/>
      <c r="AL15" s="187"/>
      <c r="AM15" s="195"/>
      <c r="AN15" s="186"/>
      <c r="AO15" s="187"/>
    </row>
    <row r="16" spans="1:41" s="173" customFormat="1" ht="19.5" customHeight="1">
      <c r="A16" s="98" t="s">
        <v>207</v>
      </c>
      <c r="B16" s="98" t="s">
        <v>93</v>
      </c>
      <c r="C16" s="186">
        <v>919148</v>
      </c>
      <c r="D16" s="187" t="s">
        <v>209</v>
      </c>
      <c r="E16" s="100">
        <f t="shared" si="0"/>
        <v>10000</v>
      </c>
      <c r="F16" s="100">
        <f t="shared" si="1"/>
        <v>10000</v>
      </c>
      <c r="G16" s="100">
        <f t="shared" si="2"/>
        <v>10000</v>
      </c>
      <c r="H16" s="100">
        <v>10000</v>
      </c>
      <c r="I16" s="98"/>
      <c r="J16" s="98"/>
      <c r="K16" s="187"/>
      <c r="L16" s="187"/>
      <c r="M16" s="195"/>
      <c r="N16" s="186"/>
      <c r="O16" s="187"/>
      <c r="P16" s="195"/>
      <c r="Q16" s="186"/>
      <c r="R16" s="186"/>
      <c r="S16" s="187"/>
      <c r="T16" s="195"/>
      <c r="U16" s="186"/>
      <c r="V16" s="186"/>
      <c r="W16" s="187"/>
      <c r="X16" s="195"/>
      <c r="Y16" s="187"/>
      <c r="Z16" s="195"/>
      <c r="AA16" s="186"/>
      <c r="AB16" s="186"/>
      <c r="AC16" s="187"/>
      <c r="AD16" s="195"/>
      <c r="AE16" s="186"/>
      <c r="AF16" s="187"/>
      <c r="AG16" s="195"/>
      <c r="AH16" s="186"/>
      <c r="AI16" s="187"/>
      <c r="AJ16" s="195"/>
      <c r="AK16" s="186"/>
      <c r="AL16" s="187"/>
      <c r="AM16" s="195"/>
      <c r="AN16" s="186"/>
      <c r="AO16" s="187"/>
    </row>
    <row r="17" spans="1:41" s="173" customFormat="1" ht="19.5" customHeight="1">
      <c r="A17" s="98" t="s">
        <v>207</v>
      </c>
      <c r="B17" s="98" t="s">
        <v>85</v>
      </c>
      <c r="C17" s="186">
        <v>919148</v>
      </c>
      <c r="D17" s="187" t="s">
        <v>210</v>
      </c>
      <c r="E17" s="100">
        <f t="shared" si="0"/>
        <v>90000</v>
      </c>
      <c r="F17" s="100">
        <f t="shared" si="1"/>
        <v>90000</v>
      </c>
      <c r="G17" s="100">
        <f t="shared" si="2"/>
        <v>90000</v>
      </c>
      <c r="H17" s="100">
        <v>20000</v>
      </c>
      <c r="I17" s="98">
        <v>70000</v>
      </c>
      <c r="J17" s="99"/>
      <c r="K17" s="186"/>
      <c r="L17" s="187"/>
      <c r="M17" s="195"/>
      <c r="N17" s="186"/>
      <c r="O17" s="187"/>
      <c r="P17" s="195"/>
      <c r="Q17" s="186"/>
      <c r="R17" s="186"/>
      <c r="S17" s="187"/>
      <c r="T17" s="195"/>
      <c r="U17" s="186"/>
      <c r="V17" s="186"/>
      <c r="W17" s="187"/>
      <c r="X17" s="195"/>
      <c r="Y17" s="187"/>
      <c r="Z17" s="195"/>
      <c r="AA17" s="186"/>
      <c r="AB17" s="186"/>
      <c r="AC17" s="187"/>
      <c r="AD17" s="195"/>
      <c r="AE17" s="186"/>
      <c r="AF17" s="187"/>
      <c r="AG17" s="195"/>
      <c r="AH17" s="186"/>
      <c r="AI17" s="187"/>
      <c r="AJ17" s="195"/>
      <c r="AK17" s="186"/>
      <c r="AL17" s="187"/>
      <c r="AM17" s="195"/>
      <c r="AN17" s="186"/>
      <c r="AO17" s="187"/>
    </row>
    <row r="18" spans="1:41" s="173" customFormat="1" ht="19.5" customHeight="1">
      <c r="A18" s="98" t="s">
        <v>207</v>
      </c>
      <c r="B18" s="98" t="s">
        <v>89</v>
      </c>
      <c r="C18" s="186">
        <v>919148</v>
      </c>
      <c r="D18" s="187" t="s">
        <v>211</v>
      </c>
      <c r="E18" s="100">
        <f t="shared" si="0"/>
        <v>69500</v>
      </c>
      <c r="F18" s="100">
        <f t="shared" si="1"/>
        <v>69500</v>
      </c>
      <c r="G18" s="100">
        <f t="shared" si="2"/>
        <v>69500</v>
      </c>
      <c r="H18" s="100">
        <v>69500</v>
      </c>
      <c r="I18" s="98"/>
      <c r="J18" s="99"/>
      <c r="K18" s="186"/>
      <c r="L18" s="187"/>
      <c r="M18" s="195"/>
      <c r="N18" s="186"/>
      <c r="O18" s="187"/>
      <c r="P18" s="195"/>
      <c r="Q18" s="186"/>
      <c r="R18" s="186"/>
      <c r="S18" s="187"/>
      <c r="T18" s="195"/>
      <c r="U18" s="186"/>
      <c r="V18" s="186"/>
      <c r="W18" s="187"/>
      <c r="X18" s="195"/>
      <c r="Y18" s="187"/>
      <c r="Z18" s="195"/>
      <c r="AA18" s="186"/>
      <c r="AB18" s="186"/>
      <c r="AC18" s="187"/>
      <c r="AD18" s="195"/>
      <c r="AE18" s="186"/>
      <c r="AF18" s="187"/>
      <c r="AG18" s="195"/>
      <c r="AH18" s="186"/>
      <c r="AI18" s="187"/>
      <c r="AJ18" s="195"/>
      <c r="AK18" s="186"/>
      <c r="AL18" s="187"/>
      <c r="AM18" s="195"/>
      <c r="AN18" s="186"/>
      <c r="AO18" s="187"/>
    </row>
    <row r="19" spans="1:41" s="173" customFormat="1" ht="19.5" customHeight="1">
      <c r="A19" s="98" t="s">
        <v>207</v>
      </c>
      <c r="B19" s="94" t="s">
        <v>100</v>
      </c>
      <c r="C19" s="186">
        <v>919148</v>
      </c>
      <c r="D19" s="187" t="s">
        <v>212</v>
      </c>
      <c r="E19" s="100">
        <f t="shared" si="0"/>
        <v>25000</v>
      </c>
      <c r="F19" s="100">
        <f t="shared" si="1"/>
        <v>25000</v>
      </c>
      <c r="G19" s="100">
        <f t="shared" si="2"/>
        <v>25000</v>
      </c>
      <c r="H19" s="100">
        <v>25000</v>
      </c>
      <c r="I19" s="98"/>
      <c r="J19" s="99"/>
      <c r="K19" s="186"/>
      <c r="L19" s="187"/>
      <c r="M19" s="195"/>
      <c r="N19" s="186"/>
      <c r="O19" s="187"/>
      <c r="P19" s="195"/>
      <c r="Q19" s="186"/>
      <c r="R19" s="186"/>
      <c r="S19" s="187"/>
      <c r="T19" s="195"/>
      <c r="U19" s="186"/>
      <c r="V19" s="186"/>
      <c r="W19" s="187"/>
      <c r="X19" s="195"/>
      <c r="Y19" s="187"/>
      <c r="Z19" s="195"/>
      <c r="AA19" s="186"/>
      <c r="AB19" s="186"/>
      <c r="AC19" s="187"/>
      <c r="AD19" s="195"/>
      <c r="AE19" s="186"/>
      <c r="AF19" s="187"/>
      <c r="AG19" s="195"/>
      <c r="AH19" s="186"/>
      <c r="AI19" s="187"/>
      <c r="AJ19" s="195"/>
      <c r="AK19" s="186"/>
      <c r="AL19" s="187"/>
      <c r="AM19" s="195"/>
      <c r="AN19" s="186"/>
      <c r="AO19" s="187"/>
    </row>
    <row r="20" spans="1:41" s="173" customFormat="1" ht="19.5" customHeight="1">
      <c r="A20" s="98" t="s">
        <v>207</v>
      </c>
      <c r="B20" s="98" t="s">
        <v>82</v>
      </c>
      <c r="C20" s="186">
        <v>919148</v>
      </c>
      <c r="D20" s="187" t="s">
        <v>213</v>
      </c>
      <c r="E20" s="100">
        <f t="shared" si="0"/>
        <v>1399005</v>
      </c>
      <c r="F20" s="100">
        <f t="shared" si="1"/>
        <v>1399005</v>
      </c>
      <c r="G20" s="100">
        <f t="shared" si="2"/>
        <v>1399005</v>
      </c>
      <c r="H20" s="100">
        <v>66733</v>
      </c>
      <c r="I20" s="98">
        <v>1332272</v>
      </c>
      <c r="J20" s="99"/>
      <c r="K20" s="186"/>
      <c r="L20" s="187"/>
      <c r="M20" s="195"/>
      <c r="N20" s="186"/>
      <c r="O20" s="187"/>
      <c r="P20" s="195"/>
      <c r="Q20" s="186"/>
      <c r="R20" s="186"/>
      <c r="S20" s="187"/>
      <c r="T20" s="195"/>
      <c r="U20" s="186"/>
      <c r="V20" s="186"/>
      <c r="W20" s="187"/>
      <c r="X20" s="195"/>
      <c r="Y20" s="187"/>
      <c r="Z20" s="195"/>
      <c r="AA20" s="186"/>
      <c r="AB20" s="186"/>
      <c r="AC20" s="187"/>
      <c r="AD20" s="195"/>
      <c r="AE20" s="186"/>
      <c r="AF20" s="187"/>
      <c r="AG20" s="195"/>
      <c r="AH20" s="186"/>
      <c r="AI20" s="187"/>
      <c r="AJ20" s="195"/>
      <c r="AK20" s="186"/>
      <c r="AL20" s="187"/>
      <c r="AM20" s="195"/>
      <c r="AN20" s="186"/>
      <c r="AO20" s="187"/>
    </row>
    <row r="21" spans="1:41" s="173" customFormat="1" ht="19.5" customHeight="1">
      <c r="A21" s="98">
        <v>505</v>
      </c>
      <c r="B21" s="98" t="s">
        <v>93</v>
      </c>
      <c r="C21" s="186">
        <v>919148</v>
      </c>
      <c r="D21" s="187" t="s">
        <v>214</v>
      </c>
      <c r="E21" s="100">
        <f t="shared" si="0"/>
        <v>258647</v>
      </c>
      <c r="F21" s="100">
        <f t="shared" si="1"/>
        <v>258647</v>
      </c>
      <c r="G21" s="100">
        <f t="shared" si="2"/>
        <v>258647</v>
      </c>
      <c r="H21" s="100">
        <v>258647</v>
      </c>
      <c r="I21" s="98"/>
      <c r="J21" s="99"/>
      <c r="K21" s="186"/>
      <c r="L21" s="187"/>
      <c r="M21" s="195"/>
      <c r="N21" s="186"/>
      <c r="O21" s="187"/>
      <c r="P21" s="195"/>
      <c r="Q21" s="186"/>
      <c r="R21" s="186"/>
      <c r="S21" s="187"/>
      <c r="T21" s="195"/>
      <c r="U21" s="186"/>
      <c r="V21" s="186"/>
      <c r="W21" s="187"/>
      <c r="X21" s="195"/>
      <c r="Y21" s="187"/>
      <c r="Z21" s="195"/>
      <c r="AA21" s="186"/>
      <c r="AB21" s="186"/>
      <c r="AC21" s="187"/>
      <c r="AD21" s="195"/>
      <c r="AE21" s="186"/>
      <c r="AF21" s="187"/>
      <c r="AG21" s="195"/>
      <c r="AH21" s="186"/>
      <c r="AI21" s="187"/>
      <c r="AJ21" s="195"/>
      <c r="AK21" s="186"/>
      <c r="AL21" s="187"/>
      <c r="AM21" s="195"/>
      <c r="AN21" s="186"/>
      <c r="AO21" s="187"/>
    </row>
    <row r="22" spans="1:41" s="173" customFormat="1" ht="19.5" customHeight="1">
      <c r="A22" s="98"/>
      <c r="B22" s="98"/>
      <c r="C22" s="186"/>
      <c r="D22" s="187" t="s">
        <v>215</v>
      </c>
      <c r="E22" s="100">
        <f t="shared" si="0"/>
        <v>3558889</v>
      </c>
      <c r="F22" s="100">
        <f t="shared" si="1"/>
        <v>3558889</v>
      </c>
      <c r="G22" s="100">
        <f t="shared" si="2"/>
        <v>3558889</v>
      </c>
      <c r="H22" s="100">
        <f>SUM(H23:H24)</f>
        <v>3123054</v>
      </c>
      <c r="I22" s="98">
        <f>SUM(I23:I24)</f>
        <v>435835</v>
      </c>
      <c r="J22" s="99"/>
      <c r="K22" s="186"/>
      <c r="L22" s="187"/>
      <c r="M22" s="195"/>
      <c r="N22" s="186"/>
      <c r="O22" s="187"/>
      <c r="P22" s="195"/>
      <c r="Q22" s="186"/>
      <c r="R22" s="186"/>
      <c r="S22" s="187"/>
      <c r="T22" s="195"/>
      <c r="U22" s="186"/>
      <c r="V22" s="186"/>
      <c r="W22" s="187"/>
      <c r="X22" s="195"/>
      <c r="Y22" s="187"/>
      <c r="Z22" s="195"/>
      <c r="AA22" s="186"/>
      <c r="AB22" s="186"/>
      <c r="AC22" s="187"/>
      <c r="AD22" s="195"/>
      <c r="AE22" s="186"/>
      <c r="AF22" s="187"/>
      <c r="AG22" s="195"/>
      <c r="AH22" s="186"/>
      <c r="AI22" s="187"/>
      <c r="AJ22" s="195"/>
      <c r="AK22" s="186"/>
      <c r="AL22" s="187"/>
      <c r="AM22" s="195"/>
      <c r="AN22" s="186"/>
      <c r="AO22" s="187"/>
    </row>
    <row r="23" spans="1:41" s="173" customFormat="1" ht="19.5" customHeight="1">
      <c r="A23" s="100" t="s">
        <v>216</v>
      </c>
      <c r="B23" s="98" t="s">
        <v>81</v>
      </c>
      <c r="C23" s="186">
        <v>919148</v>
      </c>
      <c r="D23" s="186" t="s">
        <v>217</v>
      </c>
      <c r="E23" s="100">
        <f t="shared" si="0"/>
        <v>2613054</v>
      </c>
      <c r="F23" s="100">
        <f t="shared" si="1"/>
        <v>2613054</v>
      </c>
      <c r="G23" s="100">
        <f t="shared" si="2"/>
        <v>2613054</v>
      </c>
      <c r="H23" s="100">
        <v>2613054</v>
      </c>
      <c r="I23" s="98"/>
      <c r="J23" s="99"/>
      <c r="K23" s="186"/>
      <c r="L23" s="187"/>
      <c r="M23" s="195"/>
      <c r="N23" s="186"/>
      <c r="O23" s="187"/>
      <c r="P23" s="195"/>
      <c r="Q23" s="186"/>
      <c r="R23" s="186"/>
      <c r="S23" s="187"/>
      <c r="T23" s="195"/>
      <c r="U23" s="186"/>
      <c r="V23" s="186"/>
      <c r="W23" s="187"/>
      <c r="X23" s="195"/>
      <c r="Y23" s="187"/>
      <c r="Z23" s="195"/>
      <c r="AA23" s="186"/>
      <c r="AB23" s="186"/>
      <c r="AC23" s="187"/>
      <c r="AD23" s="195"/>
      <c r="AE23" s="186"/>
      <c r="AF23" s="187"/>
      <c r="AG23" s="195"/>
      <c r="AH23" s="186"/>
      <c r="AI23" s="187"/>
      <c r="AJ23" s="195"/>
      <c r="AK23" s="186"/>
      <c r="AL23" s="187"/>
      <c r="AM23" s="195"/>
      <c r="AN23" s="186"/>
      <c r="AO23" s="187"/>
    </row>
    <row r="24" spans="1:41" s="173" customFormat="1" ht="19.5" customHeight="1">
      <c r="A24" s="100" t="s">
        <v>216</v>
      </c>
      <c r="B24" s="100" t="s">
        <v>82</v>
      </c>
      <c r="C24" s="186">
        <v>919148</v>
      </c>
      <c r="D24" s="189" t="s">
        <v>218</v>
      </c>
      <c r="E24" s="100">
        <f t="shared" si="0"/>
        <v>945835</v>
      </c>
      <c r="F24" s="100">
        <f t="shared" si="1"/>
        <v>945835</v>
      </c>
      <c r="G24" s="100">
        <f t="shared" si="2"/>
        <v>945835</v>
      </c>
      <c r="H24" s="100">
        <v>510000</v>
      </c>
      <c r="I24" s="98">
        <v>435835</v>
      </c>
      <c r="J24" s="99"/>
      <c r="K24" s="186"/>
      <c r="L24" s="187"/>
      <c r="M24" s="195"/>
      <c r="N24" s="186"/>
      <c r="O24" s="187"/>
      <c r="P24" s="195"/>
      <c r="Q24" s="186"/>
      <c r="R24" s="186"/>
      <c r="S24" s="187"/>
      <c r="T24" s="195"/>
      <c r="U24" s="186"/>
      <c r="V24" s="186"/>
      <c r="W24" s="187"/>
      <c r="X24" s="195"/>
      <c r="Y24" s="187"/>
      <c r="Z24" s="195"/>
      <c r="AA24" s="186"/>
      <c r="AB24" s="186"/>
      <c r="AC24" s="187"/>
      <c r="AD24" s="195"/>
      <c r="AE24" s="186"/>
      <c r="AF24" s="187"/>
      <c r="AG24" s="195"/>
      <c r="AH24" s="186"/>
      <c r="AI24" s="187"/>
      <c r="AJ24" s="195"/>
      <c r="AK24" s="186"/>
      <c r="AL24" s="187"/>
      <c r="AM24" s="195"/>
      <c r="AN24" s="186"/>
      <c r="AO24" s="187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9:G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41"/>
  <sheetViews>
    <sheetView showGridLines="0" showZeros="0" zoomScale="80" zoomScaleNormal="80" workbookViewId="0" topLeftCell="A1">
      <pane xSplit="5" ySplit="6" topLeftCell="F7" activePane="bottomRight" state="frozen"/>
      <selection pane="bottomRight" activeCell="F10" sqref="F10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102" customWidth="1"/>
    <col min="6" max="12" width="12" style="102" customWidth="1"/>
    <col min="13" max="13" width="10.5" style="102" customWidth="1"/>
    <col min="14" max="19" width="12" style="102" customWidth="1"/>
    <col min="20" max="45" width="10.83203125" style="102" customWidth="1"/>
    <col min="46" max="46" width="9.5" style="102" customWidth="1"/>
    <col min="47" max="47" width="10.83203125" style="102" customWidth="1"/>
    <col min="48" max="57" width="11" style="102" customWidth="1"/>
    <col min="58" max="58" width="10.33203125" style="102" customWidth="1"/>
    <col min="59" max="59" width="10" style="102" customWidth="1"/>
    <col min="60" max="60" width="11" style="102" customWidth="1"/>
    <col min="61" max="78" width="7.66015625" style="102" customWidth="1"/>
    <col min="79" max="89" width="10" style="102" customWidth="1"/>
    <col min="90" max="90" width="10" style="130" customWidth="1"/>
    <col min="91" max="98" width="10" style="102" customWidth="1"/>
    <col min="99" max="110" width="9" style="102" customWidth="1"/>
    <col min="111" max="111" width="10.16015625" style="102" customWidth="1"/>
    <col min="112" max="112" width="9" style="102" customWidth="1"/>
    <col min="113" max="113" width="10.66015625" style="0" customWidth="1"/>
  </cols>
  <sheetData>
    <row r="1" spans="1:112" ht="13.5" customHeight="1">
      <c r="A1" s="20"/>
      <c r="B1" s="21"/>
      <c r="C1" s="21"/>
      <c r="D1" s="21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49"/>
      <c r="AH1" s="149"/>
      <c r="DH1" s="164" t="s">
        <v>219</v>
      </c>
    </row>
    <row r="2" spans="1:112" ht="19.5" customHeight="1">
      <c r="A2" s="23" t="s">
        <v>220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</row>
    <row r="3" spans="1:113" ht="15.75" customHeight="1">
      <c r="A3" s="25" t="s">
        <v>0</v>
      </c>
      <c r="B3" s="25"/>
      <c r="C3" s="25"/>
      <c r="D3" s="25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03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65" t="s">
        <v>5</v>
      </c>
      <c r="DI3" s="56"/>
    </row>
    <row r="4" spans="1:113" ht="19.5" customHeight="1">
      <c r="A4" s="30" t="s">
        <v>56</v>
      </c>
      <c r="B4" s="30"/>
      <c r="C4" s="30"/>
      <c r="D4" s="30"/>
      <c r="E4" s="131" t="s">
        <v>57</v>
      </c>
      <c r="F4" s="132" t="s">
        <v>205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42" t="s">
        <v>214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52" t="s">
        <v>221</v>
      </c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4" t="s">
        <v>222</v>
      </c>
      <c r="BJ4" s="155"/>
      <c r="BK4" s="155"/>
      <c r="BL4" s="155"/>
      <c r="BM4" s="152"/>
      <c r="BN4" s="156" t="s">
        <v>223</v>
      </c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9"/>
      <c r="CA4" s="153" t="s">
        <v>224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61" t="s">
        <v>225</v>
      </c>
      <c r="CS4" s="155"/>
      <c r="CT4" s="152"/>
      <c r="CU4" s="161" t="s">
        <v>226</v>
      </c>
      <c r="CV4" s="155"/>
      <c r="CW4" s="155"/>
      <c r="CX4" s="155"/>
      <c r="CY4" s="155"/>
      <c r="CZ4" s="152"/>
      <c r="DA4" s="166" t="s">
        <v>227</v>
      </c>
      <c r="DB4" s="167"/>
      <c r="DC4" s="168"/>
      <c r="DD4" s="166" t="s">
        <v>228</v>
      </c>
      <c r="DE4" s="167"/>
      <c r="DF4" s="167"/>
      <c r="DG4" s="167"/>
      <c r="DH4" s="168"/>
      <c r="DI4" s="56"/>
    </row>
    <row r="5" spans="1:113" ht="19.5" customHeight="1">
      <c r="A5" s="27" t="s">
        <v>67</v>
      </c>
      <c r="B5" s="27"/>
      <c r="C5" s="134"/>
      <c r="D5" s="70" t="s">
        <v>229</v>
      </c>
      <c r="E5" s="36"/>
      <c r="F5" s="135" t="s">
        <v>72</v>
      </c>
      <c r="G5" s="135" t="s">
        <v>230</v>
      </c>
      <c r="H5" s="135" t="s">
        <v>231</v>
      </c>
      <c r="I5" s="135" t="s">
        <v>232</v>
      </c>
      <c r="J5" s="42" t="s">
        <v>233</v>
      </c>
      <c r="K5" s="135" t="s">
        <v>234</v>
      </c>
      <c r="L5" s="135" t="s">
        <v>235</v>
      </c>
      <c r="M5" s="42" t="s">
        <v>236</v>
      </c>
      <c r="N5" s="42" t="s">
        <v>237</v>
      </c>
      <c r="O5" s="42" t="s">
        <v>238</v>
      </c>
      <c r="P5" s="42" t="s">
        <v>239</v>
      </c>
      <c r="Q5" s="42" t="s">
        <v>139</v>
      </c>
      <c r="R5" s="42" t="s">
        <v>240</v>
      </c>
      <c r="S5" s="143" t="s">
        <v>204</v>
      </c>
      <c r="T5" s="135" t="s">
        <v>72</v>
      </c>
      <c r="U5" s="135" t="s">
        <v>241</v>
      </c>
      <c r="V5" s="135" t="s">
        <v>242</v>
      </c>
      <c r="W5" s="135" t="s">
        <v>243</v>
      </c>
      <c r="X5" s="135" t="s">
        <v>244</v>
      </c>
      <c r="Y5" s="135" t="s">
        <v>245</v>
      </c>
      <c r="Z5" s="135" t="s">
        <v>246</v>
      </c>
      <c r="AA5" s="135" t="s">
        <v>247</v>
      </c>
      <c r="AB5" s="42" t="s">
        <v>248</v>
      </c>
      <c r="AC5" s="135" t="s">
        <v>249</v>
      </c>
      <c r="AD5" s="135" t="s">
        <v>250</v>
      </c>
      <c r="AE5" s="147" t="s">
        <v>251</v>
      </c>
      <c r="AF5" s="135" t="s">
        <v>212</v>
      </c>
      <c r="AG5" s="135" t="s">
        <v>252</v>
      </c>
      <c r="AH5" s="135" t="s">
        <v>209</v>
      </c>
      <c r="AI5" s="135" t="s">
        <v>210</v>
      </c>
      <c r="AJ5" s="147" t="s">
        <v>211</v>
      </c>
      <c r="AK5" s="135" t="s">
        <v>253</v>
      </c>
      <c r="AL5" s="135" t="s">
        <v>254</v>
      </c>
      <c r="AM5" s="135" t="s">
        <v>255</v>
      </c>
      <c r="AN5" s="135" t="s">
        <v>256</v>
      </c>
      <c r="AO5" s="135" t="s">
        <v>257</v>
      </c>
      <c r="AP5" s="135" t="s">
        <v>258</v>
      </c>
      <c r="AQ5" s="135" t="s">
        <v>259</v>
      </c>
      <c r="AR5" s="147" t="s">
        <v>260</v>
      </c>
      <c r="AS5" s="135" t="s">
        <v>261</v>
      </c>
      <c r="AT5" s="42" t="s">
        <v>262</v>
      </c>
      <c r="AU5" s="135" t="s">
        <v>213</v>
      </c>
      <c r="AV5" s="36" t="s">
        <v>72</v>
      </c>
      <c r="AW5" s="36" t="s">
        <v>263</v>
      </c>
      <c r="AX5" s="42" t="s">
        <v>264</v>
      </c>
      <c r="AY5" s="42" t="s">
        <v>265</v>
      </c>
      <c r="AZ5" s="36" t="s">
        <v>266</v>
      </c>
      <c r="BA5" s="42" t="s">
        <v>267</v>
      </c>
      <c r="BB5" s="36" t="s">
        <v>268</v>
      </c>
      <c r="BC5" s="36" t="s">
        <v>269</v>
      </c>
      <c r="BD5" s="36" t="s">
        <v>270</v>
      </c>
      <c r="BE5" s="42" t="s">
        <v>271</v>
      </c>
      <c r="BF5" s="42" t="s">
        <v>272</v>
      </c>
      <c r="BG5" s="42" t="s">
        <v>273</v>
      </c>
      <c r="BH5" s="36" t="s">
        <v>274</v>
      </c>
      <c r="BI5" s="36" t="s">
        <v>72</v>
      </c>
      <c r="BJ5" s="36" t="s">
        <v>275</v>
      </c>
      <c r="BK5" s="36" t="s">
        <v>276</v>
      </c>
      <c r="BL5" s="42" t="s">
        <v>277</v>
      </c>
      <c r="BM5" s="42" t="s">
        <v>278</v>
      </c>
      <c r="BN5" s="158" t="s">
        <v>72</v>
      </c>
      <c r="BO5" s="158" t="s">
        <v>279</v>
      </c>
      <c r="BP5" s="158" t="s">
        <v>280</v>
      </c>
      <c r="BQ5" s="158" t="s">
        <v>281</v>
      </c>
      <c r="BR5" s="158" t="s">
        <v>282</v>
      </c>
      <c r="BS5" s="158" t="s">
        <v>283</v>
      </c>
      <c r="BT5" s="158" t="s">
        <v>284</v>
      </c>
      <c r="BU5" s="158" t="s">
        <v>285</v>
      </c>
      <c r="BV5" s="158" t="s">
        <v>286</v>
      </c>
      <c r="BW5" s="158" t="s">
        <v>287</v>
      </c>
      <c r="BX5" s="160" t="s">
        <v>288</v>
      </c>
      <c r="BY5" s="160" t="s">
        <v>289</v>
      </c>
      <c r="BZ5" s="158" t="s">
        <v>290</v>
      </c>
      <c r="CA5" s="36" t="s">
        <v>72</v>
      </c>
      <c r="CB5" s="36" t="s">
        <v>279</v>
      </c>
      <c r="CC5" s="36" t="s">
        <v>280</v>
      </c>
      <c r="CD5" s="36" t="s">
        <v>281</v>
      </c>
      <c r="CE5" s="36" t="s">
        <v>282</v>
      </c>
      <c r="CF5" s="36" t="s">
        <v>283</v>
      </c>
      <c r="CG5" s="36" t="s">
        <v>284</v>
      </c>
      <c r="CH5" s="36" t="s">
        <v>285</v>
      </c>
      <c r="CI5" s="36" t="s">
        <v>291</v>
      </c>
      <c r="CJ5" s="36" t="s">
        <v>292</v>
      </c>
      <c r="CK5" s="36" t="s">
        <v>293</v>
      </c>
      <c r="CL5" s="36" t="s">
        <v>294</v>
      </c>
      <c r="CM5" s="148" t="s">
        <v>286</v>
      </c>
      <c r="CN5" s="36" t="s">
        <v>287</v>
      </c>
      <c r="CO5" s="42" t="s">
        <v>288</v>
      </c>
      <c r="CP5" s="42" t="s">
        <v>289</v>
      </c>
      <c r="CQ5" s="36" t="s">
        <v>295</v>
      </c>
      <c r="CR5" s="160" t="s">
        <v>72</v>
      </c>
      <c r="CS5" s="160" t="s">
        <v>296</v>
      </c>
      <c r="CT5" s="158" t="s">
        <v>297</v>
      </c>
      <c r="CU5" s="42" t="s">
        <v>72</v>
      </c>
      <c r="CV5" s="42" t="s">
        <v>296</v>
      </c>
      <c r="CW5" s="42" t="s">
        <v>298</v>
      </c>
      <c r="CX5" s="42" t="s">
        <v>299</v>
      </c>
      <c r="CY5" s="42" t="s">
        <v>300</v>
      </c>
      <c r="CZ5" s="42" t="s">
        <v>301</v>
      </c>
      <c r="DA5" s="42" t="s">
        <v>72</v>
      </c>
      <c r="DB5" s="42" t="s">
        <v>227</v>
      </c>
      <c r="DC5" s="42" t="s">
        <v>302</v>
      </c>
      <c r="DD5" s="42" t="s">
        <v>72</v>
      </c>
      <c r="DE5" s="158" t="s">
        <v>303</v>
      </c>
      <c r="DF5" s="158" t="s">
        <v>304</v>
      </c>
      <c r="DG5" s="158" t="s">
        <v>305</v>
      </c>
      <c r="DH5" s="158" t="s">
        <v>228</v>
      </c>
      <c r="DI5" s="56"/>
    </row>
    <row r="6" spans="1:113" ht="16.5" customHeight="1">
      <c r="A6" s="38" t="s">
        <v>77</v>
      </c>
      <c r="B6" s="37" t="s">
        <v>78</v>
      </c>
      <c r="C6" s="39" t="s">
        <v>79</v>
      </c>
      <c r="D6" s="41"/>
      <c r="E6" s="42"/>
      <c r="F6" s="36"/>
      <c r="G6" s="36"/>
      <c r="H6" s="36"/>
      <c r="I6" s="36"/>
      <c r="J6" s="135"/>
      <c r="K6" s="36"/>
      <c r="L6" s="36"/>
      <c r="M6" s="135"/>
      <c r="N6" s="135"/>
      <c r="O6" s="135"/>
      <c r="P6" s="135"/>
      <c r="Q6" s="135"/>
      <c r="R6" s="135"/>
      <c r="S6" s="144"/>
      <c r="T6" s="36"/>
      <c r="U6" s="36"/>
      <c r="V6" s="36"/>
      <c r="W6" s="36"/>
      <c r="X6" s="36"/>
      <c r="Y6" s="36"/>
      <c r="Z6" s="36"/>
      <c r="AA6" s="36"/>
      <c r="AB6" s="135"/>
      <c r="AC6" s="36"/>
      <c r="AD6" s="36"/>
      <c r="AE6" s="148"/>
      <c r="AF6" s="36"/>
      <c r="AG6" s="36"/>
      <c r="AH6" s="36"/>
      <c r="AI6" s="36"/>
      <c r="AJ6" s="148"/>
      <c r="AK6" s="36"/>
      <c r="AL6" s="36"/>
      <c r="AM6" s="36"/>
      <c r="AN6" s="36"/>
      <c r="AO6" s="36"/>
      <c r="AP6" s="36"/>
      <c r="AQ6" s="36"/>
      <c r="AR6" s="148"/>
      <c r="AS6" s="36"/>
      <c r="AT6" s="135"/>
      <c r="AU6" s="36"/>
      <c r="AV6" s="36"/>
      <c r="AW6" s="36"/>
      <c r="AX6" s="135"/>
      <c r="AY6" s="135"/>
      <c r="AZ6" s="36"/>
      <c r="BA6" s="135"/>
      <c r="BB6" s="36"/>
      <c r="BC6" s="36"/>
      <c r="BD6" s="36"/>
      <c r="BE6" s="135"/>
      <c r="BF6" s="135"/>
      <c r="BG6" s="135"/>
      <c r="BH6" s="36"/>
      <c r="BI6" s="36"/>
      <c r="BJ6" s="36"/>
      <c r="BK6" s="36"/>
      <c r="BL6" s="135"/>
      <c r="BM6" s="135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78"/>
      <c r="BY6" s="78"/>
      <c r="BZ6" s="42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148"/>
      <c r="CN6" s="36"/>
      <c r="CO6" s="135"/>
      <c r="CP6" s="135"/>
      <c r="CQ6" s="36"/>
      <c r="CR6" s="78"/>
      <c r="CS6" s="78"/>
      <c r="CT6" s="42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42"/>
      <c r="DF6" s="42"/>
      <c r="DG6" s="42"/>
      <c r="DH6" s="42"/>
      <c r="DI6" s="56"/>
    </row>
    <row r="7" spans="1:113" s="19" customFormat="1" ht="24" customHeight="1">
      <c r="A7" s="97"/>
      <c r="B7" s="97"/>
      <c r="C7" s="97"/>
      <c r="D7" s="97" t="s">
        <v>57</v>
      </c>
      <c r="E7" s="98">
        <f>SUM(E8:E41)</f>
        <v>12200075</v>
      </c>
      <c r="F7" s="98">
        <f>SUM(F8:F41)</f>
        <v>5391071</v>
      </c>
      <c r="G7" s="98">
        <f aca="true" t="shared" si="0" ref="F7:AK7">SUM(G8:G41)</f>
        <v>1696728</v>
      </c>
      <c r="H7" s="98">
        <f t="shared" si="0"/>
        <v>904956</v>
      </c>
      <c r="I7" s="98">
        <f t="shared" si="0"/>
        <v>81729</v>
      </c>
      <c r="J7" s="98">
        <f t="shared" si="0"/>
        <v>0</v>
      </c>
      <c r="K7" s="98">
        <f t="shared" si="0"/>
        <v>448704</v>
      </c>
      <c r="L7" s="98">
        <f t="shared" si="0"/>
        <v>501138</v>
      </c>
      <c r="M7" s="98">
        <f t="shared" si="0"/>
        <v>0</v>
      </c>
      <c r="N7" s="98">
        <f t="shared" si="0"/>
        <v>203592</v>
      </c>
      <c r="O7" s="98">
        <f t="shared" si="0"/>
        <v>301188</v>
      </c>
      <c r="P7" s="98">
        <f t="shared" si="0"/>
        <v>3906</v>
      </c>
      <c r="Q7" s="98">
        <f t="shared" si="0"/>
        <v>375854</v>
      </c>
      <c r="R7" s="98">
        <f t="shared" si="0"/>
        <v>0</v>
      </c>
      <c r="S7" s="98">
        <f t="shared" si="0"/>
        <v>873276</v>
      </c>
      <c r="T7" s="98">
        <f t="shared" si="0"/>
        <v>3448115</v>
      </c>
      <c r="U7" s="98">
        <f t="shared" si="0"/>
        <v>1328297</v>
      </c>
      <c r="V7" s="98">
        <f t="shared" si="0"/>
        <v>45000</v>
      </c>
      <c r="W7" s="98">
        <f t="shared" si="0"/>
        <v>0</v>
      </c>
      <c r="X7" s="98">
        <f t="shared" si="0"/>
        <v>0</v>
      </c>
      <c r="Y7" s="98">
        <f t="shared" si="0"/>
        <v>6500</v>
      </c>
      <c r="Z7" s="98">
        <f t="shared" si="0"/>
        <v>46000</v>
      </c>
      <c r="AA7" s="98">
        <f t="shared" si="0"/>
        <v>34160</v>
      </c>
      <c r="AB7" s="98">
        <f t="shared" si="0"/>
        <v>0</v>
      </c>
      <c r="AC7" s="98">
        <f t="shared" si="0"/>
        <v>0</v>
      </c>
      <c r="AD7" s="98">
        <f t="shared" si="0"/>
        <v>70000</v>
      </c>
      <c r="AE7" s="98">
        <f t="shared" si="0"/>
        <v>0</v>
      </c>
      <c r="AF7" s="98">
        <f t="shared" si="0"/>
        <v>45000</v>
      </c>
      <c r="AG7" s="98">
        <f t="shared" si="0"/>
        <v>0</v>
      </c>
      <c r="AH7" s="98">
        <f t="shared" si="0"/>
        <v>20000</v>
      </c>
      <c r="AI7" s="98">
        <f t="shared" si="0"/>
        <v>110000</v>
      </c>
      <c r="AJ7" s="98">
        <f t="shared" si="0"/>
        <v>69500</v>
      </c>
      <c r="AK7" s="98">
        <f t="shared" si="0"/>
        <v>0</v>
      </c>
      <c r="AL7" s="98">
        <f aca="true" t="shared" si="1" ref="AL7:BQ7">SUM(AL8:AL41)</f>
        <v>0</v>
      </c>
      <c r="AM7" s="98">
        <f t="shared" si="1"/>
        <v>0</v>
      </c>
      <c r="AN7" s="98">
        <f t="shared" si="1"/>
        <v>0</v>
      </c>
      <c r="AO7" s="98">
        <f t="shared" si="1"/>
        <v>0</v>
      </c>
      <c r="AP7" s="98">
        <f t="shared" si="1"/>
        <v>90027</v>
      </c>
      <c r="AQ7" s="98">
        <f t="shared" si="1"/>
        <v>82429</v>
      </c>
      <c r="AR7" s="98">
        <f t="shared" si="1"/>
        <v>0</v>
      </c>
      <c r="AS7" s="98">
        <f t="shared" si="1"/>
        <v>199200</v>
      </c>
      <c r="AT7" s="98">
        <f t="shared" si="1"/>
        <v>0</v>
      </c>
      <c r="AU7" s="98">
        <f t="shared" si="1"/>
        <v>1302002</v>
      </c>
      <c r="AV7" s="98">
        <f t="shared" si="1"/>
        <v>3360889</v>
      </c>
      <c r="AW7" s="98">
        <f t="shared" si="1"/>
        <v>0</v>
      </c>
      <c r="AX7" s="98">
        <f t="shared" si="1"/>
        <v>0</v>
      </c>
      <c r="AY7" s="98">
        <f t="shared" si="1"/>
        <v>0</v>
      </c>
      <c r="AZ7" s="98">
        <f t="shared" si="1"/>
        <v>0</v>
      </c>
      <c r="BA7" s="98">
        <f t="shared" si="1"/>
        <v>2613054</v>
      </c>
      <c r="BB7" s="98">
        <f t="shared" si="1"/>
        <v>0</v>
      </c>
      <c r="BC7" s="98">
        <f t="shared" si="1"/>
        <v>0</v>
      </c>
      <c r="BD7" s="98">
        <f t="shared" si="1"/>
        <v>0</v>
      </c>
      <c r="BE7" s="98">
        <f t="shared" si="1"/>
        <v>0</v>
      </c>
      <c r="BF7" s="98">
        <f t="shared" si="1"/>
        <v>0</v>
      </c>
      <c r="BG7" s="98">
        <f t="shared" si="1"/>
        <v>0</v>
      </c>
      <c r="BH7" s="98">
        <f t="shared" si="1"/>
        <v>747835</v>
      </c>
      <c r="BI7" s="98">
        <f t="shared" si="1"/>
        <v>0</v>
      </c>
      <c r="BJ7" s="98">
        <f t="shared" si="1"/>
        <v>0</v>
      </c>
      <c r="BK7" s="98">
        <f t="shared" si="1"/>
        <v>0</v>
      </c>
      <c r="BL7" s="98">
        <f t="shared" si="1"/>
        <v>0</v>
      </c>
      <c r="BM7" s="98">
        <f t="shared" si="1"/>
        <v>0</v>
      </c>
      <c r="BN7" s="98">
        <f t="shared" si="1"/>
        <v>0</v>
      </c>
      <c r="BO7" s="98">
        <f t="shared" si="1"/>
        <v>0</v>
      </c>
      <c r="BP7" s="98">
        <f t="shared" si="1"/>
        <v>0</v>
      </c>
      <c r="BQ7" s="98">
        <f t="shared" si="1"/>
        <v>0</v>
      </c>
      <c r="BR7" s="98">
        <f aca="true" t="shared" si="2" ref="BR7:DH7">SUM(BR8:BR41)</f>
        <v>0</v>
      </c>
      <c r="BS7" s="98">
        <f t="shared" si="2"/>
        <v>0</v>
      </c>
      <c r="BT7" s="98">
        <f t="shared" si="2"/>
        <v>0</v>
      </c>
      <c r="BU7" s="98">
        <f t="shared" si="2"/>
        <v>0</v>
      </c>
      <c r="BV7" s="98">
        <f t="shared" si="2"/>
        <v>0</v>
      </c>
      <c r="BW7" s="98">
        <f t="shared" si="2"/>
        <v>0</v>
      </c>
      <c r="BX7" s="98">
        <f t="shared" si="2"/>
        <v>0</v>
      </c>
      <c r="BY7" s="98">
        <f t="shared" si="2"/>
        <v>0</v>
      </c>
      <c r="BZ7" s="98">
        <f t="shared" si="2"/>
        <v>0</v>
      </c>
      <c r="CA7" s="98">
        <f t="shared" si="2"/>
        <v>0</v>
      </c>
      <c r="CB7" s="98">
        <f t="shared" si="2"/>
        <v>0</v>
      </c>
      <c r="CC7" s="98">
        <f t="shared" si="2"/>
        <v>0</v>
      </c>
      <c r="CD7" s="98">
        <f t="shared" si="2"/>
        <v>0</v>
      </c>
      <c r="CE7" s="98">
        <f t="shared" si="2"/>
        <v>0</v>
      </c>
      <c r="CF7" s="98">
        <f t="shared" si="2"/>
        <v>0</v>
      </c>
      <c r="CG7" s="98">
        <f t="shared" si="2"/>
        <v>0</v>
      </c>
      <c r="CH7" s="98">
        <f t="shared" si="2"/>
        <v>0</v>
      </c>
      <c r="CI7" s="98">
        <f t="shared" si="2"/>
        <v>0</v>
      </c>
      <c r="CJ7" s="98">
        <f t="shared" si="2"/>
        <v>0</v>
      </c>
      <c r="CK7" s="98">
        <f t="shared" si="2"/>
        <v>0</v>
      </c>
      <c r="CL7" s="98">
        <f t="shared" si="2"/>
        <v>0</v>
      </c>
      <c r="CM7" s="98">
        <f t="shared" si="2"/>
        <v>0</v>
      </c>
      <c r="CN7" s="98">
        <f t="shared" si="2"/>
        <v>0</v>
      </c>
      <c r="CO7" s="98">
        <f t="shared" si="2"/>
        <v>0</v>
      </c>
      <c r="CP7" s="98">
        <f t="shared" si="2"/>
        <v>0</v>
      </c>
      <c r="CQ7" s="98">
        <f t="shared" si="2"/>
        <v>0</v>
      </c>
      <c r="CR7" s="98">
        <f t="shared" si="2"/>
        <v>0</v>
      </c>
      <c r="CS7" s="98">
        <f t="shared" si="2"/>
        <v>0</v>
      </c>
      <c r="CT7" s="98">
        <f t="shared" si="2"/>
        <v>0</v>
      </c>
      <c r="CU7" s="98">
        <f t="shared" si="2"/>
        <v>0</v>
      </c>
      <c r="CV7" s="98">
        <f t="shared" si="2"/>
        <v>0</v>
      </c>
      <c r="CW7" s="98">
        <f t="shared" si="2"/>
        <v>0</v>
      </c>
      <c r="CX7" s="98">
        <f t="shared" si="2"/>
        <v>0</v>
      </c>
      <c r="CY7" s="98">
        <f t="shared" si="2"/>
        <v>0</v>
      </c>
      <c r="CZ7" s="98">
        <f t="shared" si="2"/>
        <v>0</v>
      </c>
      <c r="DA7" s="98">
        <f t="shared" si="2"/>
        <v>0</v>
      </c>
      <c r="DB7" s="98">
        <f t="shared" si="2"/>
        <v>0</v>
      </c>
      <c r="DC7" s="98">
        <f t="shared" si="2"/>
        <v>0</v>
      </c>
      <c r="DD7" s="98">
        <f t="shared" si="2"/>
        <v>0</v>
      </c>
      <c r="DE7" s="98">
        <f t="shared" si="2"/>
        <v>0</v>
      </c>
      <c r="DF7" s="98">
        <f t="shared" si="2"/>
        <v>0</v>
      </c>
      <c r="DG7" s="98">
        <f t="shared" si="2"/>
        <v>0</v>
      </c>
      <c r="DH7" s="98">
        <f t="shared" si="2"/>
        <v>0</v>
      </c>
      <c r="DI7" s="171"/>
    </row>
    <row r="8" spans="1:113" s="19" customFormat="1" ht="27" customHeight="1">
      <c r="A8" s="97" t="s">
        <v>80</v>
      </c>
      <c r="B8" s="97" t="s">
        <v>81</v>
      </c>
      <c r="C8" s="97" t="s">
        <v>82</v>
      </c>
      <c r="D8" s="136" t="s">
        <v>84</v>
      </c>
      <c r="E8" s="98">
        <f>F8+T8+AV8+BI8+BN8+CA8+CR8+CU8+DA8+DD8</f>
        <v>50000</v>
      </c>
      <c r="F8" s="98">
        <f>SUM(G8:S8)</f>
        <v>0</v>
      </c>
      <c r="G8" s="98"/>
      <c r="H8" s="98"/>
      <c r="I8" s="98"/>
      <c r="J8" s="98"/>
      <c r="K8" s="98"/>
      <c r="L8" s="140"/>
      <c r="M8" s="140"/>
      <c r="N8" s="140"/>
      <c r="O8" s="140"/>
      <c r="P8" s="140"/>
      <c r="Q8" s="98"/>
      <c r="R8" s="98"/>
      <c r="S8" s="98"/>
      <c r="T8" s="98">
        <f>SUM(U8:AU8)</f>
        <v>50000</v>
      </c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151"/>
      <c r="AN8" s="98"/>
      <c r="AO8" s="98"/>
      <c r="AP8" s="98"/>
      <c r="AQ8" s="98"/>
      <c r="AR8" s="98"/>
      <c r="AS8" s="98"/>
      <c r="AT8" s="98"/>
      <c r="AU8" s="98">
        <v>50000</v>
      </c>
      <c r="AV8" s="98">
        <f>SUM(AW8:BH8)</f>
        <v>0</v>
      </c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146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6"/>
      <c r="DB8" s="96"/>
      <c r="DC8" s="96"/>
      <c r="DD8" s="96"/>
      <c r="DE8" s="96"/>
      <c r="DF8" s="96"/>
      <c r="DG8" s="96"/>
      <c r="DH8" s="96">
        <v>0</v>
      </c>
      <c r="DI8" s="63"/>
    </row>
    <row r="9" spans="1:113" s="129" customFormat="1" ht="27" customHeight="1">
      <c r="A9" s="137" t="s">
        <v>80</v>
      </c>
      <c r="B9" s="137" t="s">
        <v>85</v>
      </c>
      <c r="C9" s="137" t="s">
        <v>81</v>
      </c>
      <c r="D9" s="138" t="s">
        <v>86</v>
      </c>
      <c r="E9" s="139">
        <f aca="true" t="shared" si="3" ref="E9:E41">F9+T9+AV9+BI9+BN9+CA9+CR9+CU9+DA9+DD9</f>
        <v>3453063</v>
      </c>
      <c r="F9" s="139">
        <f>SUM(G9:S9)</f>
        <v>2392600</v>
      </c>
      <c r="G9" s="139">
        <v>873696</v>
      </c>
      <c r="H9" s="139">
        <v>756096</v>
      </c>
      <c r="I9" s="139">
        <v>72808</v>
      </c>
      <c r="J9" s="139"/>
      <c r="K9" s="139"/>
      <c r="L9" s="141"/>
      <c r="M9" s="141"/>
      <c r="N9" s="141"/>
      <c r="O9" s="141"/>
      <c r="P9" s="141"/>
      <c r="Q9" s="141"/>
      <c r="R9" s="141"/>
      <c r="S9" s="141">
        <v>690000</v>
      </c>
      <c r="T9" s="139">
        <f aca="true" t="shared" si="4" ref="T9:T41">SUM(U9:AU9)</f>
        <v>1060463</v>
      </c>
      <c r="U9" s="141">
        <v>493500</v>
      </c>
      <c r="V9" s="141">
        <v>25000</v>
      </c>
      <c r="W9" s="141"/>
      <c r="X9" s="145"/>
      <c r="Y9" s="141">
        <v>4000</v>
      </c>
      <c r="Z9" s="141">
        <v>30000</v>
      </c>
      <c r="AA9" s="141">
        <v>20160</v>
      </c>
      <c r="AB9" s="141"/>
      <c r="AC9" s="141"/>
      <c r="AD9" s="145">
        <v>40000</v>
      </c>
      <c r="AE9" s="145"/>
      <c r="AF9" s="145">
        <v>25000</v>
      </c>
      <c r="AG9" s="145"/>
      <c r="AH9" s="145">
        <v>10000</v>
      </c>
      <c r="AI9" s="145">
        <v>20000</v>
      </c>
      <c r="AJ9" s="145">
        <v>69500</v>
      </c>
      <c r="AK9" s="145"/>
      <c r="AL9" s="145"/>
      <c r="AM9" s="145"/>
      <c r="AN9" s="141"/>
      <c r="AO9" s="141"/>
      <c r="AP9" s="141">
        <v>66733</v>
      </c>
      <c r="AQ9" s="141">
        <v>57370</v>
      </c>
      <c r="AR9" s="141"/>
      <c r="AS9" s="141">
        <v>199200</v>
      </c>
      <c r="AT9" s="141"/>
      <c r="AU9" s="141"/>
      <c r="AV9" s="139">
        <f aca="true" t="shared" si="5" ref="AV9:AV41">SUM(AW9:BH9)</f>
        <v>0</v>
      </c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62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69"/>
      <c r="DB9" s="169"/>
      <c r="DC9" s="169"/>
      <c r="DD9" s="169"/>
      <c r="DE9" s="169"/>
      <c r="DF9" s="169"/>
      <c r="DG9" s="169"/>
      <c r="DH9" s="169"/>
      <c r="DI9" s="172"/>
    </row>
    <row r="10" spans="1:112" s="19" customFormat="1" ht="27" customHeight="1">
      <c r="A10" s="97" t="s">
        <v>80</v>
      </c>
      <c r="B10" s="97" t="s">
        <v>85</v>
      </c>
      <c r="C10" s="97" t="s">
        <v>87</v>
      </c>
      <c r="D10" s="136" t="s">
        <v>88</v>
      </c>
      <c r="E10" s="98">
        <f t="shared" si="3"/>
        <v>48353</v>
      </c>
      <c r="F10" s="98">
        <f>SUM(G10:S10)</f>
        <v>0</v>
      </c>
      <c r="G10" s="98"/>
      <c r="H10" s="98"/>
      <c r="I10" s="98"/>
      <c r="J10" s="98"/>
      <c r="K10" s="98"/>
      <c r="L10" s="140"/>
      <c r="M10" s="140"/>
      <c r="N10" s="140"/>
      <c r="O10" s="140"/>
      <c r="P10" s="140"/>
      <c r="Q10" s="140"/>
      <c r="R10" s="140"/>
      <c r="S10" s="140"/>
      <c r="T10" s="98">
        <f t="shared" si="4"/>
        <v>48353</v>
      </c>
      <c r="U10" s="140"/>
      <c r="V10" s="140"/>
      <c r="W10" s="140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0"/>
      <c r="AO10" s="140"/>
      <c r="AP10" s="140">
        <v>23294</v>
      </c>
      <c r="AQ10" s="140">
        <v>25059</v>
      </c>
      <c r="AR10" s="140"/>
      <c r="AS10" s="140"/>
      <c r="AT10" s="140"/>
      <c r="AU10" s="140"/>
      <c r="AV10" s="98">
        <f t="shared" si="5"/>
        <v>0</v>
      </c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63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70"/>
      <c r="DB10" s="170"/>
      <c r="DC10" s="170"/>
      <c r="DD10" s="170"/>
      <c r="DE10" s="170"/>
      <c r="DF10" s="170"/>
      <c r="DG10" s="170"/>
      <c r="DH10" s="170"/>
    </row>
    <row r="11" spans="1:112" s="19" customFormat="1" ht="21" customHeight="1">
      <c r="A11" s="97" t="s">
        <v>80</v>
      </c>
      <c r="B11" s="97" t="s">
        <v>89</v>
      </c>
      <c r="C11" s="97" t="s">
        <v>81</v>
      </c>
      <c r="D11" s="136" t="s">
        <v>90</v>
      </c>
      <c r="E11" s="98">
        <f t="shared" si="3"/>
        <v>80837</v>
      </c>
      <c r="F11" s="98">
        <f>SUM(G11:S11)</f>
        <v>80837</v>
      </c>
      <c r="G11" s="98">
        <v>43404</v>
      </c>
      <c r="H11" s="98">
        <v>33816</v>
      </c>
      <c r="I11" s="98">
        <v>3617</v>
      </c>
      <c r="J11" s="98"/>
      <c r="K11" s="98"/>
      <c r="L11" s="140"/>
      <c r="M11" s="140"/>
      <c r="N11" s="140"/>
      <c r="O11" s="140"/>
      <c r="P11" s="140"/>
      <c r="Q11" s="140"/>
      <c r="R11" s="140"/>
      <c r="S11" s="140"/>
      <c r="T11" s="98">
        <f t="shared" si="4"/>
        <v>0</v>
      </c>
      <c r="U11" s="140"/>
      <c r="V11" s="140"/>
      <c r="W11" s="140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0"/>
      <c r="AO11" s="140"/>
      <c r="AP11" s="140"/>
      <c r="AQ11" s="140"/>
      <c r="AR11" s="140"/>
      <c r="AS11" s="140"/>
      <c r="AT11" s="140"/>
      <c r="AU11" s="140"/>
      <c r="AV11" s="98">
        <f t="shared" si="5"/>
        <v>0</v>
      </c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63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70"/>
      <c r="DB11" s="170"/>
      <c r="DC11" s="170"/>
      <c r="DD11" s="170"/>
      <c r="DE11" s="170"/>
      <c r="DF11" s="170"/>
      <c r="DG11" s="170"/>
      <c r="DH11" s="170"/>
    </row>
    <row r="12" spans="1:112" s="19" customFormat="1" ht="21" customHeight="1">
      <c r="A12" s="97" t="s">
        <v>80</v>
      </c>
      <c r="B12" s="97" t="s">
        <v>89</v>
      </c>
      <c r="C12" s="97" t="s">
        <v>82</v>
      </c>
      <c r="D12" s="136" t="s">
        <v>91</v>
      </c>
      <c r="E12" s="98">
        <f t="shared" si="3"/>
        <v>70000</v>
      </c>
      <c r="F12" s="98">
        <f aca="true" t="shared" si="6" ref="F12:F41">SUM(G12:S12)</f>
        <v>0</v>
      </c>
      <c r="G12" s="98"/>
      <c r="H12" s="98"/>
      <c r="I12" s="98"/>
      <c r="J12" s="98"/>
      <c r="K12" s="98"/>
      <c r="L12" s="140"/>
      <c r="M12" s="140"/>
      <c r="N12" s="140"/>
      <c r="O12" s="140"/>
      <c r="P12" s="140"/>
      <c r="Q12" s="140"/>
      <c r="R12" s="140"/>
      <c r="S12" s="140"/>
      <c r="T12" s="98">
        <f t="shared" si="4"/>
        <v>70000</v>
      </c>
      <c r="U12" s="140"/>
      <c r="V12" s="140"/>
      <c r="W12" s="140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>
        <v>70000</v>
      </c>
      <c r="AJ12" s="146"/>
      <c r="AK12" s="146"/>
      <c r="AL12" s="146"/>
      <c r="AM12" s="146"/>
      <c r="AN12" s="140"/>
      <c r="AO12" s="140"/>
      <c r="AP12" s="140"/>
      <c r="AQ12" s="140"/>
      <c r="AR12" s="140"/>
      <c r="AS12" s="140"/>
      <c r="AT12" s="140"/>
      <c r="AU12" s="140"/>
      <c r="AV12" s="98">
        <f t="shared" si="5"/>
        <v>0</v>
      </c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63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70"/>
      <c r="DB12" s="170"/>
      <c r="DC12" s="170"/>
      <c r="DD12" s="170"/>
      <c r="DE12" s="170"/>
      <c r="DF12" s="170"/>
      <c r="DG12" s="170"/>
      <c r="DH12" s="170"/>
    </row>
    <row r="13" spans="1:112" s="19" customFormat="1" ht="21" customHeight="1">
      <c r="A13" s="97" t="s">
        <v>80</v>
      </c>
      <c r="B13" s="97" t="s">
        <v>92</v>
      </c>
      <c r="C13" s="97" t="s">
        <v>93</v>
      </c>
      <c r="D13" s="136" t="s">
        <v>94</v>
      </c>
      <c r="E13" s="98">
        <f t="shared" si="3"/>
        <v>30000</v>
      </c>
      <c r="F13" s="98">
        <f t="shared" si="6"/>
        <v>0</v>
      </c>
      <c r="G13" s="98"/>
      <c r="H13" s="98"/>
      <c r="I13" s="98"/>
      <c r="J13" s="98"/>
      <c r="K13" s="98"/>
      <c r="L13" s="140"/>
      <c r="M13" s="140"/>
      <c r="N13" s="140"/>
      <c r="O13" s="140"/>
      <c r="P13" s="140"/>
      <c r="Q13" s="140"/>
      <c r="R13" s="140"/>
      <c r="S13" s="140"/>
      <c r="T13" s="98">
        <f t="shared" si="4"/>
        <v>30000</v>
      </c>
      <c r="U13" s="140">
        <v>30000</v>
      </c>
      <c r="V13" s="140"/>
      <c r="W13" s="140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0"/>
      <c r="AO13" s="140"/>
      <c r="AP13" s="140"/>
      <c r="AQ13" s="140"/>
      <c r="AR13" s="140"/>
      <c r="AS13" s="140"/>
      <c r="AT13" s="140"/>
      <c r="AU13" s="140"/>
      <c r="AV13" s="98">
        <f t="shared" si="5"/>
        <v>0</v>
      </c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63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70"/>
      <c r="DB13" s="170"/>
      <c r="DC13" s="170"/>
      <c r="DD13" s="170"/>
      <c r="DE13" s="170"/>
      <c r="DF13" s="170"/>
      <c r="DG13" s="170"/>
      <c r="DH13" s="170"/>
    </row>
    <row r="14" spans="1:112" s="19" customFormat="1" ht="21" customHeight="1">
      <c r="A14" s="97" t="s">
        <v>80</v>
      </c>
      <c r="B14" s="97" t="s">
        <v>95</v>
      </c>
      <c r="C14" s="97" t="s">
        <v>82</v>
      </c>
      <c r="D14" s="136" t="s">
        <v>96</v>
      </c>
      <c r="E14" s="98">
        <f t="shared" si="3"/>
        <v>65000</v>
      </c>
      <c r="F14" s="98">
        <f t="shared" si="6"/>
        <v>0</v>
      </c>
      <c r="G14" s="98"/>
      <c r="H14" s="98"/>
      <c r="I14" s="98"/>
      <c r="J14" s="98"/>
      <c r="K14" s="98"/>
      <c r="L14" s="140"/>
      <c r="M14" s="140"/>
      <c r="N14" s="140"/>
      <c r="O14" s="140"/>
      <c r="P14" s="140"/>
      <c r="Q14" s="140"/>
      <c r="R14" s="140"/>
      <c r="S14" s="140"/>
      <c r="T14" s="98">
        <f t="shared" si="4"/>
        <v>65000</v>
      </c>
      <c r="U14" s="140"/>
      <c r="V14" s="140"/>
      <c r="W14" s="140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0"/>
      <c r="AO14" s="140"/>
      <c r="AP14" s="140"/>
      <c r="AQ14" s="140"/>
      <c r="AR14" s="140"/>
      <c r="AS14" s="140"/>
      <c r="AT14" s="140"/>
      <c r="AU14" s="140">
        <v>65000</v>
      </c>
      <c r="AV14" s="98">
        <f t="shared" si="5"/>
        <v>0</v>
      </c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63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70"/>
      <c r="DB14" s="170"/>
      <c r="DC14" s="170"/>
      <c r="DD14" s="170"/>
      <c r="DE14" s="170"/>
      <c r="DF14" s="170"/>
      <c r="DG14" s="170"/>
      <c r="DH14" s="170"/>
    </row>
    <row r="15" spans="1:112" s="19" customFormat="1" ht="21" customHeight="1">
      <c r="A15" s="97" t="s">
        <v>80</v>
      </c>
      <c r="B15" s="97" t="s">
        <v>97</v>
      </c>
      <c r="C15" s="97" t="s">
        <v>82</v>
      </c>
      <c r="D15" s="136" t="s">
        <v>98</v>
      </c>
      <c r="E15" s="98">
        <f t="shared" si="3"/>
        <v>120297</v>
      </c>
      <c r="F15" s="98">
        <f t="shared" si="6"/>
        <v>0</v>
      </c>
      <c r="G15" s="98"/>
      <c r="H15" s="98"/>
      <c r="I15" s="98"/>
      <c r="J15" s="98"/>
      <c r="K15" s="98"/>
      <c r="L15" s="140"/>
      <c r="M15" s="140"/>
      <c r="N15" s="140"/>
      <c r="O15" s="140"/>
      <c r="P15" s="140"/>
      <c r="Q15" s="140"/>
      <c r="R15" s="140"/>
      <c r="S15" s="140"/>
      <c r="T15" s="98">
        <f t="shared" si="4"/>
        <v>120297</v>
      </c>
      <c r="U15" s="140">
        <v>120297</v>
      </c>
      <c r="V15" s="140"/>
      <c r="W15" s="140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0"/>
      <c r="AO15" s="140"/>
      <c r="AP15" s="140"/>
      <c r="AQ15" s="140"/>
      <c r="AR15" s="140"/>
      <c r="AS15" s="140"/>
      <c r="AT15" s="140"/>
      <c r="AU15" s="140"/>
      <c r="AV15" s="98">
        <f t="shared" si="5"/>
        <v>0</v>
      </c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63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70"/>
      <c r="DB15" s="170"/>
      <c r="DC15" s="170"/>
      <c r="DD15" s="170"/>
      <c r="DE15" s="170"/>
      <c r="DF15" s="170"/>
      <c r="DG15" s="170"/>
      <c r="DH15" s="170"/>
    </row>
    <row r="16" spans="1:112" s="19" customFormat="1" ht="21" customHeight="1">
      <c r="A16" s="97" t="s">
        <v>99</v>
      </c>
      <c r="B16" s="97" t="s">
        <v>81</v>
      </c>
      <c r="C16" s="97" t="s">
        <v>100</v>
      </c>
      <c r="D16" s="136" t="s">
        <v>101</v>
      </c>
      <c r="E16" s="98">
        <f t="shared" si="3"/>
        <v>60048</v>
      </c>
      <c r="F16" s="98">
        <f t="shared" si="6"/>
        <v>60048</v>
      </c>
      <c r="G16" s="98">
        <v>31812</v>
      </c>
      <c r="H16" s="98">
        <v>3336</v>
      </c>
      <c r="I16" s="98"/>
      <c r="J16" s="98"/>
      <c r="K16" s="98">
        <v>24900</v>
      </c>
      <c r="L16" s="140"/>
      <c r="M16" s="140"/>
      <c r="N16" s="140"/>
      <c r="O16" s="140"/>
      <c r="P16" s="140"/>
      <c r="Q16" s="140"/>
      <c r="R16" s="140"/>
      <c r="S16" s="140"/>
      <c r="T16" s="98">
        <f t="shared" si="4"/>
        <v>0</v>
      </c>
      <c r="U16" s="140"/>
      <c r="V16" s="140"/>
      <c r="W16" s="140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0"/>
      <c r="AO16" s="140"/>
      <c r="AP16" s="140"/>
      <c r="AQ16" s="140"/>
      <c r="AR16" s="140"/>
      <c r="AS16" s="140"/>
      <c r="AT16" s="140"/>
      <c r="AU16" s="140"/>
      <c r="AV16" s="98">
        <f t="shared" si="5"/>
        <v>0</v>
      </c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63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70"/>
      <c r="DB16" s="170"/>
      <c r="DC16" s="170"/>
      <c r="DD16" s="170"/>
      <c r="DE16" s="170"/>
      <c r="DF16" s="170"/>
      <c r="DG16" s="170"/>
      <c r="DH16" s="170"/>
    </row>
    <row r="17" spans="1:112" s="19" customFormat="1" ht="21" customHeight="1">
      <c r="A17" s="97" t="s">
        <v>102</v>
      </c>
      <c r="B17" s="97" t="s">
        <v>103</v>
      </c>
      <c r="C17" s="97" t="s">
        <v>81</v>
      </c>
      <c r="D17" s="136" t="s">
        <v>104</v>
      </c>
      <c r="E17" s="98">
        <f t="shared" si="3"/>
        <v>510000</v>
      </c>
      <c r="F17" s="98">
        <f t="shared" si="6"/>
        <v>198000</v>
      </c>
      <c r="G17" s="98"/>
      <c r="H17" s="98"/>
      <c r="I17" s="98"/>
      <c r="J17" s="98"/>
      <c r="K17" s="98"/>
      <c r="L17" s="140"/>
      <c r="M17" s="140"/>
      <c r="N17" s="140"/>
      <c r="O17" s="140">
        <v>198000</v>
      </c>
      <c r="P17" s="140"/>
      <c r="Q17" s="140"/>
      <c r="R17" s="140"/>
      <c r="S17" s="140"/>
      <c r="T17" s="98">
        <f t="shared" si="4"/>
        <v>0</v>
      </c>
      <c r="U17" s="140"/>
      <c r="V17" s="140"/>
      <c r="W17" s="140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0"/>
      <c r="AO17" s="140"/>
      <c r="AP17" s="140"/>
      <c r="AQ17" s="140"/>
      <c r="AR17" s="140"/>
      <c r="AS17" s="140"/>
      <c r="AT17" s="140"/>
      <c r="AU17" s="140"/>
      <c r="AV17" s="98">
        <f t="shared" si="5"/>
        <v>312000</v>
      </c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6">
        <v>312000</v>
      </c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63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70"/>
      <c r="DB17" s="170"/>
      <c r="DC17" s="170"/>
      <c r="DD17" s="170"/>
      <c r="DE17" s="170"/>
      <c r="DF17" s="170"/>
      <c r="DG17" s="170"/>
      <c r="DH17" s="170"/>
    </row>
    <row r="18" spans="1:112" s="19" customFormat="1" ht="27" customHeight="1">
      <c r="A18" s="97" t="s">
        <v>102</v>
      </c>
      <c r="B18" s="97" t="s">
        <v>103</v>
      </c>
      <c r="C18" s="97" t="s">
        <v>103</v>
      </c>
      <c r="D18" s="136" t="s">
        <v>105</v>
      </c>
      <c r="E18" s="98">
        <f t="shared" si="3"/>
        <v>501138</v>
      </c>
      <c r="F18" s="98">
        <f t="shared" si="6"/>
        <v>501138</v>
      </c>
      <c r="G18" s="98"/>
      <c r="H18" s="98"/>
      <c r="I18" s="98"/>
      <c r="J18" s="98"/>
      <c r="K18" s="98"/>
      <c r="L18" s="140">
        <v>501138</v>
      </c>
      <c r="M18" s="140"/>
      <c r="N18" s="140"/>
      <c r="O18" s="140"/>
      <c r="P18" s="140"/>
      <c r="Q18" s="140"/>
      <c r="R18" s="140"/>
      <c r="S18" s="140"/>
      <c r="T18" s="98">
        <f t="shared" si="4"/>
        <v>0</v>
      </c>
      <c r="U18" s="140"/>
      <c r="V18" s="140"/>
      <c r="W18" s="140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0"/>
      <c r="AO18" s="140"/>
      <c r="AP18" s="140"/>
      <c r="AQ18" s="140"/>
      <c r="AR18" s="140"/>
      <c r="AS18" s="140"/>
      <c r="AT18" s="140"/>
      <c r="AU18" s="140"/>
      <c r="AV18" s="98">
        <f t="shared" si="5"/>
        <v>0</v>
      </c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63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70"/>
      <c r="DB18" s="170"/>
      <c r="DC18" s="170"/>
      <c r="DD18" s="170"/>
      <c r="DE18" s="170"/>
      <c r="DF18" s="170"/>
      <c r="DG18" s="170"/>
      <c r="DH18" s="170"/>
    </row>
    <row r="19" spans="1:112" s="19" customFormat="1" ht="27" customHeight="1">
      <c r="A19" s="97" t="s">
        <v>102</v>
      </c>
      <c r="B19" s="97" t="s">
        <v>106</v>
      </c>
      <c r="C19" s="97" t="s">
        <v>103</v>
      </c>
      <c r="D19" s="136" t="s">
        <v>107</v>
      </c>
      <c r="E19" s="98">
        <f t="shared" si="3"/>
        <v>183276</v>
      </c>
      <c r="F19" s="98">
        <f t="shared" si="6"/>
        <v>183276</v>
      </c>
      <c r="G19" s="98"/>
      <c r="H19" s="98"/>
      <c r="I19" s="98"/>
      <c r="J19" s="98"/>
      <c r="K19" s="98"/>
      <c r="L19" s="140"/>
      <c r="M19" s="140"/>
      <c r="N19" s="140"/>
      <c r="O19" s="140"/>
      <c r="P19" s="140"/>
      <c r="Q19" s="140"/>
      <c r="R19" s="140"/>
      <c r="S19" s="140">
        <v>183276</v>
      </c>
      <c r="T19" s="98">
        <f t="shared" si="4"/>
        <v>0</v>
      </c>
      <c r="U19" s="140"/>
      <c r="V19" s="140"/>
      <c r="W19" s="140"/>
      <c r="X19" s="146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0"/>
      <c r="AO19" s="140"/>
      <c r="AP19" s="140"/>
      <c r="AQ19" s="140"/>
      <c r="AR19" s="140"/>
      <c r="AS19" s="140"/>
      <c r="AT19" s="140"/>
      <c r="AU19" s="140"/>
      <c r="AV19" s="98">
        <f t="shared" si="5"/>
        <v>0</v>
      </c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63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70"/>
      <c r="DB19" s="170"/>
      <c r="DC19" s="170"/>
      <c r="DD19" s="170"/>
      <c r="DE19" s="170"/>
      <c r="DF19" s="170"/>
      <c r="DG19" s="170"/>
      <c r="DH19" s="170"/>
    </row>
    <row r="20" spans="1:112" s="19" customFormat="1" ht="27" customHeight="1">
      <c r="A20" s="97" t="s">
        <v>102</v>
      </c>
      <c r="B20" s="97" t="s">
        <v>108</v>
      </c>
      <c r="C20" s="97" t="s">
        <v>81</v>
      </c>
      <c r="D20" s="136" t="s">
        <v>109</v>
      </c>
      <c r="E20" s="98">
        <f t="shared" si="3"/>
        <v>92976</v>
      </c>
      <c r="F20" s="98">
        <f t="shared" si="6"/>
        <v>0</v>
      </c>
      <c r="G20" s="98"/>
      <c r="H20" s="98"/>
      <c r="I20" s="98"/>
      <c r="J20" s="98"/>
      <c r="K20" s="98"/>
      <c r="L20" s="140"/>
      <c r="M20" s="140"/>
      <c r="N20" s="140"/>
      <c r="O20" s="140"/>
      <c r="P20" s="140"/>
      <c r="Q20" s="140"/>
      <c r="R20" s="140"/>
      <c r="S20" s="140"/>
      <c r="T20" s="98">
        <f t="shared" si="4"/>
        <v>0</v>
      </c>
      <c r="U20" s="140"/>
      <c r="V20" s="140"/>
      <c r="W20" s="140"/>
      <c r="X20" s="146"/>
      <c r="Y20" s="140"/>
      <c r="Z20" s="140"/>
      <c r="AA20" s="140"/>
      <c r="AB20" s="140"/>
      <c r="AC20" s="140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0"/>
      <c r="AO20" s="140"/>
      <c r="AP20" s="140"/>
      <c r="AQ20" s="140"/>
      <c r="AR20" s="140"/>
      <c r="AS20" s="140"/>
      <c r="AT20" s="140"/>
      <c r="AU20" s="140"/>
      <c r="AV20" s="98">
        <f t="shared" si="5"/>
        <v>92976</v>
      </c>
      <c r="AW20" s="140"/>
      <c r="AX20" s="140"/>
      <c r="AY20" s="140"/>
      <c r="AZ20" s="140"/>
      <c r="BA20" s="140">
        <v>92976</v>
      </c>
      <c r="BB20" s="140"/>
      <c r="BC20" s="140"/>
      <c r="BD20" s="140"/>
      <c r="BE20" s="140"/>
      <c r="BF20" s="140"/>
      <c r="BG20" s="140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63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70"/>
      <c r="DB20" s="170"/>
      <c r="DC20" s="170"/>
      <c r="DD20" s="170"/>
      <c r="DE20" s="170"/>
      <c r="DF20" s="170"/>
      <c r="DG20" s="170"/>
      <c r="DH20" s="170"/>
    </row>
    <row r="21" spans="1:112" s="19" customFormat="1" ht="27" customHeight="1">
      <c r="A21" s="97" t="s">
        <v>102</v>
      </c>
      <c r="B21" s="97" t="s">
        <v>82</v>
      </c>
      <c r="C21" s="97" t="s">
        <v>81</v>
      </c>
      <c r="D21" s="136" t="s">
        <v>110</v>
      </c>
      <c r="E21" s="98">
        <f t="shared" si="3"/>
        <v>18000</v>
      </c>
      <c r="F21" s="98">
        <f t="shared" si="6"/>
        <v>0</v>
      </c>
      <c r="G21" s="98"/>
      <c r="H21" s="98"/>
      <c r="I21" s="98"/>
      <c r="J21" s="98"/>
      <c r="K21" s="98"/>
      <c r="L21" s="140"/>
      <c r="M21" s="140"/>
      <c r="N21" s="140"/>
      <c r="O21" s="140"/>
      <c r="P21" s="140"/>
      <c r="Q21" s="140"/>
      <c r="R21" s="140"/>
      <c r="S21" s="140"/>
      <c r="T21" s="98">
        <f t="shared" si="4"/>
        <v>18000</v>
      </c>
      <c r="U21" s="140"/>
      <c r="V21" s="140"/>
      <c r="W21" s="140"/>
      <c r="X21" s="146"/>
      <c r="Y21" s="140"/>
      <c r="Z21" s="140"/>
      <c r="AA21" s="140"/>
      <c r="AB21" s="140"/>
      <c r="AC21" s="140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0"/>
      <c r="AO21" s="140"/>
      <c r="AP21" s="140"/>
      <c r="AQ21" s="140"/>
      <c r="AR21" s="140"/>
      <c r="AS21" s="140"/>
      <c r="AT21" s="140"/>
      <c r="AU21" s="140">
        <v>18000</v>
      </c>
      <c r="AV21" s="98">
        <f t="shared" si="5"/>
        <v>0</v>
      </c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63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70"/>
      <c r="DB21" s="170"/>
      <c r="DC21" s="170"/>
      <c r="DD21" s="170"/>
      <c r="DE21" s="170"/>
      <c r="DF21" s="170"/>
      <c r="DG21" s="170"/>
      <c r="DH21" s="170"/>
    </row>
    <row r="22" spans="1:112" s="19" customFormat="1" ht="27" customHeight="1">
      <c r="A22" s="97" t="s">
        <v>111</v>
      </c>
      <c r="B22" s="97" t="s">
        <v>106</v>
      </c>
      <c r="C22" s="97" t="s">
        <v>112</v>
      </c>
      <c r="D22" s="136" t="s">
        <v>113</v>
      </c>
      <c r="E22" s="98">
        <f t="shared" si="3"/>
        <v>335580</v>
      </c>
      <c r="F22" s="98">
        <f t="shared" si="6"/>
        <v>335580</v>
      </c>
      <c r="G22" s="98">
        <v>187236</v>
      </c>
      <c r="H22" s="98">
        <v>68340</v>
      </c>
      <c r="I22" s="98">
        <v>5304</v>
      </c>
      <c r="J22" s="98"/>
      <c r="K22" s="98">
        <v>74700</v>
      </c>
      <c r="L22" s="140"/>
      <c r="M22" s="140"/>
      <c r="N22" s="140"/>
      <c r="O22" s="140"/>
      <c r="P22" s="140"/>
      <c r="Q22" s="140"/>
      <c r="R22" s="140"/>
      <c r="S22" s="140"/>
      <c r="T22" s="98">
        <f t="shared" si="4"/>
        <v>0</v>
      </c>
      <c r="U22" s="140"/>
      <c r="V22" s="140"/>
      <c r="W22" s="140"/>
      <c r="X22" s="146"/>
      <c r="Y22" s="140"/>
      <c r="Z22" s="140"/>
      <c r="AA22" s="140"/>
      <c r="AB22" s="140"/>
      <c r="AC22" s="140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0"/>
      <c r="AO22" s="140"/>
      <c r="AP22" s="140"/>
      <c r="AQ22" s="140"/>
      <c r="AR22" s="140"/>
      <c r="AS22" s="140"/>
      <c r="AT22" s="140"/>
      <c r="AU22" s="140"/>
      <c r="AV22" s="98">
        <f t="shared" si="5"/>
        <v>0</v>
      </c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63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70"/>
      <c r="DB22" s="170"/>
      <c r="DC22" s="170"/>
      <c r="DD22" s="170"/>
      <c r="DE22" s="170"/>
      <c r="DF22" s="170"/>
      <c r="DG22" s="170"/>
      <c r="DH22" s="170"/>
    </row>
    <row r="23" spans="1:112" s="19" customFormat="1" ht="27" customHeight="1">
      <c r="A23" s="97" t="s">
        <v>111</v>
      </c>
      <c r="B23" s="97" t="s">
        <v>92</v>
      </c>
      <c r="C23" s="97" t="s">
        <v>81</v>
      </c>
      <c r="D23" s="136" t="s">
        <v>114</v>
      </c>
      <c r="E23" s="98">
        <f t="shared" si="3"/>
        <v>124200</v>
      </c>
      <c r="F23" s="98">
        <f t="shared" si="6"/>
        <v>124200</v>
      </c>
      <c r="G23" s="98"/>
      <c r="H23" s="98"/>
      <c r="I23" s="98"/>
      <c r="J23" s="98"/>
      <c r="K23" s="98"/>
      <c r="L23" s="140"/>
      <c r="M23" s="140"/>
      <c r="N23" s="140">
        <v>124200</v>
      </c>
      <c r="O23" s="140"/>
      <c r="P23" s="140"/>
      <c r="Q23" s="140"/>
      <c r="R23" s="140"/>
      <c r="S23" s="140"/>
      <c r="T23" s="98">
        <f t="shared" si="4"/>
        <v>0</v>
      </c>
      <c r="U23" s="140"/>
      <c r="V23" s="140"/>
      <c r="W23" s="140"/>
      <c r="X23" s="146"/>
      <c r="Y23" s="140"/>
      <c r="Z23" s="140"/>
      <c r="AA23" s="140"/>
      <c r="AB23" s="140"/>
      <c r="AC23" s="140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0"/>
      <c r="AO23" s="140"/>
      <c r="AP23" s="140"/>
      <c r="AQ23" s="140"/>
      <c r="AR23" s="140"/>
      <c r="AS23" s="140"/>
      <c r="AT23" s="140"/>
      <c r="AU23" s="140"/>
      <c r="AV23" s="98">
        <f t="shared" si="5"/>
        <v>0</v>
      </c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63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70"/>
      <c r="DB23" s="170"/>
      <c r="DC23" s="170"/>
      <c r="DD23" s="170"/>
      <c r="DE23" s="170"/>
      <c r="DF23" s="170"/>
      <c r="DG23" s="170"/>
      <c r="DH23" s="170"/>
    </row>
    <row r="24" spans="1:112" s="19" customFormat="1" ht="27" customHeight="1">
      <c r="A24" s="97" t="s">
        <v>111</v>
      </c>
      <c r="B24" s="97" t="s">
        <v>92</v>
      </c>
      <c r="C24" s="97" t="s">
        <v>93</v>
      </c>
      <c r="D24" s="136" t="s">
        <v>115</v>
      </c>
      <c r="E24" s="98">
        <f t="shared" si="3"/>
        <v>83298</v>
      </c>
      <c r="F24" s="98">
        <f t="shared" si="6"/>
        <v>83298</v>
      </c>
      <c r="G24" s="98"/>
      <c r="H24" s="98"/>
      <c r="I24" s="98"/>
      <c r="J24" s="98"/>
      <c r="K24" s="98"/>
      <c r="L24" s="140"/>
      <c r="M24" s="140"/>
      <c r="N24" s="140">
        <v>79392</v>
      </c>
      <c r="O24" s="140"/>
      <c r="P24" s="140">
        <v>3906</v>
      </c>
      <c r="Q24" s="140"/>
      <c r="R24" s="140"/>
      <c r="S24" s="140"/>
      <c r="T24" s="98">
        <f t="shared" si="4"/>
        <v>0</v>
      </c>
      <c r="U24" s="140"/>
      <c r="V24" s="140"/>
      <c r="W24" s="140"/>
      <c r="X24" s="146"/>
      <c r="Y24" s="140"/>
      <c r="Z24" s="140"/>
      <c r="AA24" s="140"/>
      <c r="AB24" s="140"/>
      <c r="AC24" s="140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0"/>
      <c r="AO24" s="140"/>
      <c r="AP24" s="140"/>
      <c r="AQ24" s="140"/>
      <c r="AR24" s="140"/>
      <c r="AS24" s="140"/>
      <c r="AT24" s="140"/>
      <c r="AU24" s="140"/>
      <c r="AV24" s="98">
        <f t="shared" si="5"/>
        <v>0</v>
      </c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63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70"/>
      <c r="DB24" s="170"/>
      <c r="DC24" s="170"/>
      <c r="DD24" s="170"/>
      <c r="DE24" s="170"/>
      <c r="DF24" s="170"/>
      <c r="DG24" s="170"/>
      <c r="DH24" s="170"/>
    </row>
    <row r="25" spans="1:112" s="19" customFormat="1" ht="27" customHeight="1">
      <c r="A25" s="97" t="s">
        <v>111</v>
      </c>
      <c r="B25" s="97" t="s">
        <v>92</v>
      </c>
      <c r="C25" s="97" t="s">
        <v>85</v>
      </c>
      <c r="D25" s="136" t="s">
        <v>116</v>
      </c>
      <c r="E25" s="98">
        <f t="shared" si="3"/>
        <v>103188</v>
      </c>
      <c r="F25" s="98">
        <f t="shared" si="6"/>
        <v>103188</v>
      </c>
      <c r="G25" s="98"/>
      <c r="H25" s="98"/>
      <c r="I25" s="98"/>
      <c r="J25" s="98"/>
      <c r="K25" s="98"/>
      <c r="L25" s="140"/>
      <c r="M25" s="140"/>
      <c r="N25" s="140"/>
      <c r="O25" s="140">
        <v>103188</v>
      </c>
      <c r="P25" s="140"/>
      <c r="Q25" s="140"/>
      <c r="R25" s="140"/>
      <c r="S25" s="140"/>
      <c r="T25" s="98">
        <f t="shared" si="4"/>
        <v>0</v>
      </c>
      <c r="U25" s="140"/>
      <c r="V25" s="140"/>
      <c r="W25" s="140"/>
      <c r="X25" s="146"/>
      <c r="Y25" s="140"/>
      <c r="Z25" s="140"/>
      <c r="AA25" s="140"/>
      <c r="AB25" s="140"/>
      <c r="AC25" s="140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0"/>
      <c r="AO25" s="140"/>
      <c r="AP25" s="140"/>
      <c r="AQ25" s="140"/>
      <c r="AR25" s="140"/>
      <c r="AS25" s="140"/>
      <c r="AT25" s="140"/>
      <c r="AU25" s="140"/>
      <c r="AV25" s="98">
        <f t="shared" si="5"/>
        <v>0</v>
      </c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63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70"/>
      <c r="DB25" s="170"/>
      <c r="DC25" s="170"/>
      <c r="DD25" s="170"/>
      <c r="DE25" s="170"/>
      <c r="DF25" s="170"/>
      <c r="DG25" s="170"/>
      <c r="DH25" s="170"/>
    </row>
    <row r="26" spans="1:112" s="19" customFormat="1" ht="27" customHeight="1">
      <c r="A26" s="97" t="s">
        <v>117</v>
      </c>
      <c r="B26" s="97" t="s">
        <v>85</v>
      </c>
      <c r="C26" s="97" t="s">
        <v>93</v>
      </c>
      <c r="D26" s="136" t="s">
        <v>118</v>
      </c>
      <c r="E26" s="98">
        <f t="shared" si="3"/>
        <v>100000</v>
      </c>
      <c r="F26" s="98">
        <f t="shared" si="6"/>
        <v>0</v>
      </c>
      <c r="G26" s="98"/>
      <c r="H26" s="98"/>
      <c r="I26" s="98"/>
      <c r="J26" s="98"/>
      <c r="K26" s="98"/>
      <c r="L26" s="140"/>
      <c r="M26" s="140"/>
      <c r="N26" s="140"/>
      <c r="O26" s="140"/>
      <c r="P26" s="140"/>
      <c r="Q26" s="140"/>
      <c r="R26" s="140"/>
      <c r="S26" s="140"/>
      <c r="T26" s="98">
        <f t="shared" si="4"/>
        <v>100000</v>
      </c>
      <c r="U26" s="140"/>
      <c r="V26" s="140"/>
      <c r="W26" s="140"/>
      <c r="X26" s="146"/>
      <c r="Y26" s="140"/>
      <c r="Z26" s="140"/>
      <c r="AA26" s="140"/>
      <c r="AB26" s="140"/>
      <c r="AC26" s="140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0"/>
      <c r="AO26" s="140"/>
      <c r="AP26" s="140"/>
      <c r="AQ26" s="140"/>
      <c r="AR26" s="140"/>
      <c r="AS26" s="140"/>
      <c r="AT26" s="140"/>
      <c r="AU26" s="140">
        <v>100000</v>
      </c>
      <c r="AV26" s="98">
        <f t="shared" si="5"/>
        <v>0</v>
      </c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63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70"/>
      <c r="DB26" s="170"/>
      <c r="DC26" s="170"/>
      <c r="DD26" s="170"/>
      <c r="DE26" s="170"/>
      <c r="DF26" s="170"/>
      <c r="DG26" s="170"/>
      <c r="DH26" s="170"/>
    </row>
    <row r="27" spans="1:112" s="19" customFormat="1" ht="27" customHeight="1">
      <c r="A27" s="97" t="s">
        <v>119</v>
      </c>
      <c r="B27" s="97" t="s">
        <v>81</v>
      </c>
      <c r="C27" s="97" t="s">
        <v>93</v>
      </c>
      <c r="D27" s="136" t="s">
        <v>120</v>
      </c>
      <c r="E27" s="98">
        <f t="shared" si="3"/>
        <v>149880</v>
      </c>
      <c r="F27" s="98">
        <f t="shared" si="6"/>
        <v>0</v>
      </c>
      <c r="G27" s="98"/>
      <c r="H27" s="98"/>
      <c r="I27" s="98"/>
      <c r="J27" s="98"/>
      <c r="K27" s="98"/>
      <c r="L27" s="140"/>
      <c r="M27" s="140"/>
      <c r="N27" s="140"/>
      <c r="O27" s="140"/>
      <c r="P27" s="140"/>
      <c r="Q27" s="140"/>
      <c r="R27" s="140"/>
      <c r="S27" s="140"/>
      <c r="T27" s="98">
        <f t="shared" si="4"/>
        <v>0</v>
      </c>
      <c r="U27" s="140"/>
      <c r="V27" s="140"/>
      <c r="W27" s="140"/>
      <c r="X27" s="146"/>
      <c r="Y27" s="140"/>
      <c r="Z27" s="140"/>
      <c r="AA27" s="140"/>
      <c r="AB27" s="140"/>
      <c r="AC27" s="140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0"/>
      <c r="AO27" s="140"/>
      <c r="AP27" s="140"/>
      <c r="AQ27" s="140"/>
      <c r="AR27" s="140"/>
      <c r="AS27" s="140"/>
      <c r="AT27" s="140"/>
      <c r="AU27" s="140"/>
      <c r="AV27" s="98">
        <f t="shared" si="5"/>
        <v>149880</v>
      </c>
      <c r="AW27" s="140"/>
      <c r="AX27" s="140"/>
      <c r="AY27" s="140"/>
      <c r="AZ27" s="140"/>
      <c r="BA27" s="140">
        <v>149880</v>
      </c>
      <c r="BB27" s="140"/>
      <c r="BC27" s="140"/>
      <c r="BD27" s="140"/>
      <c r="BE27" s="140"/>
      <c r="BF27" s="140"/>
      <c r="BG27" s="140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63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70"/>
      <c r="DB27" s="170"/>
      <c r="DC27" s="170"/>
      <c r="DD27" s="170"/>
      <c r="DE27" s="170"/>
      <c r="DF27" s="170"/>
      <c r="DG27" s="170"/>
      <c r="DH27" s="170"/>
    </row>
    <row r="28" spans="1:112" s="19" customFormat="1" ht="27" customHeight="1">
      <c r="A28" s="97" t="s">
        <v>119</v>
      </c>
      <c r="B28" s="97" t="s">
        <v>81</v>
      </c>
      <c r="C28" s="97" t="s">
        <v>82</v>
      </c>
      <c r="D28" s="136" t="s">
        <v>121</v>
      </c>
      <c r="E28" s="98">
        <f t="shared" si="3"/>
        <v>80000</v>
      </c>
      <c r="F28" s="98">
        <f t="shared" si="6"/>
        <v>0</v>
      </c>
      <c r="G28" s="98"/>
      <c r="H28" s="98"/>
      <c r="I28" s="98"/>
      <c r="J28" s="98"/>
      <c r="K28" s="98"/>
      <c r="L28" s="140"/>
      <c r="M28" s="140"/>
      <c r="N28" s="140"/>
      <c r="O28" s="140"/>
      <c r="P28" s="140"/>
      <c r="Q28" s="140"/>
      <c r="R28" s="140"/>
      <c r="S28" s="140"/>
      <c r="T28" s="98">
        <f t="shared" si="4"/>
        <v>80000</v>
      </c>
      <c r="U28" s="140">
        <v>80000</v>
      </c>
      <c r="V28" s="140"/>
      <c r="W28" s="140"/>
      <c r="X28" s="146"/>
      <c r="Y28" s="140"/>
      <c r="Z28" s="140"/>
      <c r="AA28" s="140"/>
      <c r="AB28" s="140"/>
      <c r="AC28" s="140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0"/>
      <c r="AO28" s="140"/>
      <c r="AP28" s="140"/>
      <c r="AQ28" s="140"/>
      <c r="AR28" s="140"/>
      <c r="AS28" s="140"/>
      <c r="AT28" s="140"/>
      <c r="AU28" s="140"/>
      <c r="AV28" s="98">
        <f t="shared" si="5"/>
        <v>0</v>
      </c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63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70"/>
      <c r="DB28" s="170"/>
      <c r="DC28" s="170"/>
      <c r="DD28" s="170"/>
      <c r="DE28" s="170"/>
      <c r="DF28" s="170"/>
      <c r="DG28" s="170"/>
      <c r="DH28" s="170"/>
    </row>
    <row r="29" spans="1:112" s="19" customFormat="1" ht="27" customHeight="1">
      <c r="A29" s="97" t="s">
        <v>119</v>
      </c>
      <c r="B29" s="97" t="s">
        <v>103</v>
      </c>
      <c r="C29" s="97" t="s">
        <v>81</v>
      </c>
      <c r="D29" s="136" t="s">
        <v>122</v>
      </c>
      <c r="E29" s="98">
        <f t="shared" si="3"/>
        <v>444666</v>
      </c>
      <c r="F29" s="98">
        <f t="shared" si="6"/>
        <v>0</v>
      </c>
      <c r="G29" s="98"/>
      <c r="H29" s="98"/>
      <c r="I29" s="98"/>
      <c r="J29" s="98"/>
      <c r="K29" s="98"/>
      <c r="L29" s="140"/>
      <c r="M29" s="140"/>
      <c r="N29" s="140"/>
      <c r="O29" s="140"/>
      <c r="P29" s="140"/>
      <c r="Q29" s="140"/>
      <c r="R29" s="140"/>
      <c r="S29" s="140"/>
      <c r="T29" s="98">
        <f t="shared" si="4"/>
        <v>444666</v>
      </c>
      <c r="U29" s="140"/>
      <c r="V29" s="140"/>
      <c r="W29" s="140"/>
      <c r="X29" s="146"/>
      <c r="Y29" s="140"/>
      <c r="Z29" s="140"/>
      <c r="AA29" s="140"/>
      <c r="AB29" s="140"/>
      <c r="AC29" s="140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0"/>
      <c r="AO29" s="140"/>
      <c r="AP29" s="140"/>
      <c r="AQ29" s="140"/>
      <c r="AR29" s="140"/>
      <c r="AS29" s="140"/>
      <c r="AT29" s="140"/>
      <c r="AU29" s="140">
        <v>444666</v>
      </c>
      <c r="AV29" s="98">
        <f t="shared" si="5"/>
        <v>0</v>
      </c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63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70"/>
      <c r="DB29" s="170"/>
      <c r="DC29" s="170"/>
      <c r="DD29" s="170"/>
      <c r="DE29" s="170"/>
      <c r="DF29" s="170"/>
      <c r="DG29" s="170"/>
      <c r="DH29" s="170"/>
    </row>
    <row r="30" spans="1:113" s="129" customFormat="1" ht="27" customHeight="1">
      <c r="A30" s="137" t="s">
        <v>123</v>
      </c>
      <c r="B30" s="137" t="s">
        <v>81</v>
      </c>
      <c r="C30" s="137" t="s">
        <v>124</v>
      </c>
      <c r="D30" s="138" t="s">
        <v>125</v>
      </c>
      <c r="E30" s="139">
        <f t="shared" si="3"/>
        <v>1140052</v>
      </c>
      <c r="F30" s="139">
        <f t="shared" si="6"/>
        <v>953052</v>
      </c>
      <c r="G30" s="139">
        <v>560580</v>
      </c>
      <c r="H30" s="139">
        <v>43368</v>
      </c>
      <c r="I30" s="139"/>
      <c r="J30" s="139"/>
      <c r="K30" s="139">
        <v>349104</v>
      </c>
      <c r="L30" s="141"/>
      <c r="M30" s="141"/>
      <c r="N30" s="141"/>
      <c r="O30" s="141"/>
      <c r="P30" s="141"/>
      <c r="Q30" s="141"/>
      <c r="R30" s="141"/>
      <c r="S30" s="141"/>
      <c r="T30" s="139">
        <f t="shared" si="4"/>
        <v>187000</v>
      </c>
      <c r="U30" s="141">
        <v>54500</v>
      </c>
      <c r="V30" s="141">
        <v>20000</v>
      </c>
      <c r="W30" s="141"/>
      <c r="X30" s="145"/>
      <c r="Y30" s="141">
        <v>2500</v>
      </c>
      <c r="Z30" s="141">
        <v>16000</v>
      </c>
      <c r="AA30" s="141">
        <v>14000</v>
      </c>
      <c r="AB30" s="141"/>
      <c r="AC30" s="141"/>
      <c r="AD30" s="145">
        <v>30000</v>
      </c>
      <c r="AE30" s="145"/>
      <c r="AF30" s="145">
        <v>20000</v>
      </c>
      <c r="AG30" s="145"/>
      <c r="AH30" s="145">
        <v>10000</v>
      </c>
      <c r="AI30" s="145">
        <v>20000</v>
      </c>
      <c r="AJ30" s="145"/>
      <c r="AK30" s="145"/>
      <c r="AL30" s="145"/>
      <c r="AM30" s="145"/>
      <c r="AN30" s="141"/>
      <c r="AO30" s="141"/>
      <c r="AP30" s="141"/>
      <c r="AQ30" s="141"/>
      <c r="AR30" s="141"/>
      <c r="AS30" s="141"/>
      <c r="AT30" s="141"/>
      <c r="AU30" s="141"/>
      <c r="AV30" s="139">
        <f t="shared" si="5"/>
        <v>0</v>
      </c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62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69"/>
      <c r="DB30" s="169"/>
      <c r="DC30" s="169"/>
      <c r="DD30" s="169"/>
      <c r="DE30" s="169"/>
      <c r="DF30" s="169"/>
      <c r="DG30" s="169"/>
      <c r="DH30" s="169"/>
      <c r="DI30" s="172"/>
    </row>
    <row r="31" spans="1:112" s="19" customFormat="1" ht="27" customHeight="1">
      <c r="A31" s="97" t="s">
        <v>123</v>
      </c>
      <c r="B31" s="97" t="s">
        <v>81</v>
      </c>
      <c r="C31" s="97" t="s">
        <v>108</v>
      </c>
      <c r="D31" s="136" t="s">
        <v>126</v>
      </c>
      <c r="E31" s="98">
        <f t="shared" si="3"/>
        <v>7000</v>
      </c>
      <c r="F31" s="98">
        <f t="shared" si="6"/>
        <v>0</v>
      </c>
      <c r="G31" s="98"/>
      <c r="H31" s="98"/>
      <c r="I31" s="98"/>
      <c r="J31" s="98"/>
      <c r="K31" s="98"/>
      <c r="L31" s="140"/>
      <c r="M31" s="140"/>
      <c r="N31" s="140"/>
      <c r="O31" s="140"/>
      <c r="P31" s="140"/>
      <c r="Q31" s="140"/>
      <c r="R31" s="140"/>
      <c r="S31" s="140"/>
      <c r="T31" s="98">
        <f t="shared" si="4"/>
        <v>7000</v>
      </c>
      <c r="U31" s="140"/>
      <c r="V31" s="140"/>
      <c r="W31" s="140"/>
      <c r="X31" s="146"/>
      <c r="Y31" s="140"/>
      <c r="Z31" s="140"/>
      <c r="AA31" s="140"/>
      <c r="AB31" s="140"/>
      <c r="AC31" s="140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0"/>
      <c r="AO31" s="140"/>
      <c r="AP31" s="140"/>
      <c r="AQ31" s="140"/>
      <c r="AR31" s="140"/>
      <c r="AS31" s="140"/>
      <c r="AT31" s="140"/>
      <c r="AU31" s="140">
        <v>7000</v>
      </c>
      <c r="AV31" s="98">
        <f t="shared" si="5"/>
        <v>0</v>
      </c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63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70"/>
      <c r="DB31" s="170"/>
      <c r="DC31" s="170"/>
      <c r="DD31" s="170"/>
      <c r="DE31" s="170"/>
      <c r="DF31" s="170"/>
      <c r="DG31" s="170"/>
      <c r="DH31" s="170"/>
    </row>
    <row r="32" spans="1:112" s="19" customFormat="1" ht="27" customHeight="1">
      <c r="A32" s="97" t="s">
        <v>123</v>
      </c>
      <c r="B32" s="97" t="s">
        <v>81</v>
      </c>
      <c r="C32" s="97" t="s">
        <v>82</v>
      </c>
      <c r="D32" s="136" t="s">
        <v>127</v>
      </c>
      <c r="E32" s="98">
        <f t="shared" si="3"/>
        <v>18000</v>
      </c>
      <c r="F32" s="98">
        <f t="shared" si="6"/>
        <v>0</v>
      </c>
      <c r="G32" s="98"/>
      <c r="H32" s="98"/>
      <c r="I32" s="98"/>
      <c r="J32" s="98"/>
      <c r="K32" s="98"/>
      <c r="L32" s="140"/>
      <c r="M32" s="140"/>
      <c r="N32" s="140"/>
      <c r="O32" s="140"/>
      <c r="P32" s="140"/>
      <c r="Q32" s="140"/>
      <c r="R32" s="140"/>
      <c r="S32" s="140"/>
      <c r="T32" s="98">
        <f t="shared" si="4"/>
        <v>18000</v>
      </c>
      <c r="U32" s="140"/>
      <c r="V32" s="140"/>
      <c r="W32" s="140"/>
      <c r="X32" s="146"/>
      <c r="Y32" s="140"/>
      <c r="Z32" s="140"/>
      <c r="AA32" s="140"/>
      <c r="AB32" s="140"/>
      <c r="AC32" s="140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0"/>
      <c r="AO32" s="140"/>
      <c r="AP32" s="140"/>
      <c r="AQ32" s="140"/>
      <c r="AR32" s="140"/>
      <c r="AS32" s="140"/>
      <c r="AT32" s="140"/>
      <c r="AU32" s="140">
        <v>18000</v>
      </c>
      <c r="AV32" s="98">
        <f t="shared" si="5"/>
        <v>0</v>
      </c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63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70"/>
      <c r="DB32" s="170"/>
      <c r="DC32" s="170"/>
      <c r="DD32" s="170"/>
      <c r="DE32" s="170"/>
      <c r="DF32" s="170"/>
      <c r="DG32" s="170"/>
      <c r="DH32" s="170"/>
    </row>
    <row r="33" spans="1:112" s="19" customFormat="1" ht="27" customHeight="1">
      <c r="A33" s="97" t="s">
        <v>123</v>
      </c>
      <c r="B33" s="97" t="s">
        <v>93</v>
      </c>
      <c r="C33" s="97" t="s">
        <v>82</v>
      </c>
      <c r="D33" s="136" t="s">
        <v>128</v>
      </c>
      <c r="E33" s="98">
        <f t="shared" si="3"/>
        <v>10500</v>
      </c>
      <c r="F33" s="98">
        <f t="shared" si="6"/>
        <v>0</v>
      </c>
      <c r="G33" s="98"/>
      <c r="H33" s="98"/>
      <c r="I33" s="98"/>
      <c r="J33" s="98"/>
      <c r="K33" s="98"/>
      <c r="L33" s="140"/>
      <c r="M33" s="140"/>
      <c r="N33" s="140"/>
      <c r="O33" s="140"/>
      <c r="P33" s="140"/>
      <c r="Q33" s="140"/>
      <c r="R33" s="140"/>
      <c r="S33" s="140"/>
      <c r="T33" s="98">
        <f t="shared" si="4"/>
        <v>10500</v>
      </c>
      <c r="U33" s="140"/>
      <c r="V33" s="140"/>
      <c r="W33" s="140"/>
      <c r="X33" s="146"/>
      <c r="Y33" s="140"/>
      <c r="Z33" s="140"/>
      <c r="AA33" s="140"/>
      <c r="AB33" s="140"/>
      <c r="AC33" s="140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0"/>
      <c r="AO33" s="140"/>
      <c r="AP33" s="140"/>
      <c r="AQ33" s="140"/>
      <c r="AR33" s="140"/>
      <c r="AS33" s="140"/>
      <c r="AT33" s="140"/>
      <c r="AU33" s="140">
        <v>10500</v>
      </c>
      <c r="AV33" s="98">
        <f t="shared" si="5"/>
        <v>0</v>
      </c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63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70"/>
      <c r="DB33" s="170"/>
      <c r="DC33" s="170"/>
      <c r="DD33" s="170"/>
      <c r="DE33" s="170"/>
      <c r="DF33" s="170"/>
      <c r="DG33" s="170"/>
      <c r="DH33" s="170"/>
    </row>
    <row r="34" spans="1:112" s="19" customFormat="1" ht="27" customHeight="1">
      <c r="A34" s="97" t="s">
        <v>123</v>
      </c>
      <c r="B34" s="97" t="s">
        <v>103</v>
      </c>
      <c r="C34" s="97" t="s">
        <v>93</v>
      </c>
      <c r="D34" s="136" t="s">
        <v>129</v>
      </c>
      <c r="E34" s="98">
        <f t="shared" si="3"/>
        <v>100000</v>
      </c>
      <c r="F34" s="98">
        <f t="shared" si="6"/>
        <v>0</v>
      </c>
      <c r="G34" s="98"/>
      <c r="H34" s="98"/>
      <c r="I34" s="98"/>
      <c r="J34" s="98"/>
      <c r="K34" s="98"/>
      <c r="L34" s="140"/>
      <c r="M34" s="140"/>
      <c r="N34" s="140"/>
      <c r="O34" s="140"/>
      <c r="P34" s="140"/>
      <c r="Q34" s="140"/>
      <c r="R34" s="140"/>
      <c r="S34" s="140"/>
      <c r="T34" s="98">
        <f t="shared" si="4"/>
        <v>100000</v>
      </c>
      <c r="U34" s="140">
        <v>100000</v>
      </c>
      <c r="V34" s="140"/>
      <c r="W34" s="140"/>
      <c r="X34" s="146"/>
      <c r="Y34" s="140"/>
      <c r="Z34" s="140"/>
      <c r="AA34" s="140"/>
      <c r="AB34" s="140"/>
      <c r="AC34" s="140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0"/>
      <c r="AO34" s="140"/>
      <c r="AP34" s="140"/>
      <c r="AQ34" s="140"/>
      <c r="AR34" s="140"/>
      <c r="AS34" s="140"/>
      <c r="AT34" s="140"/>
      <c r="AU34" s="140"/>
      <c r="AV34" s="98">
        <f t="shared" si="5"/>
        <v>0</v>
      </c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63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70"/>
      <c r="DB34" s="170"/>
      <c r="DC34" s="170"/>
      <c r="DD34" s="170"/>
      <c r="DE34" s="170"/>
      <c r="DF34" s="170"/>
      <c r="DG34" s="170"/>
      <c r="DH34" s="170"/>
    </row>
    <row r="35" spans="1:112" s="19" customFormat="1" ht="27" customHeight="1">
      <c r="A35" s="97" t="s">
        <v>123</v>
      </c>
      <c r="B35" s="97" t="s">
        <v>103</v>
      </c>
      <c r="C35" s="97" t="s">
        <v>82</v>
      </c>
      <c r="D35" s="136" t="s">
        <v>130</v>
      </c>
      <c r="E35" s="98">
        <f t="shared" si="3"/>
        <v>528635</v>
      </c>
      <c r="F35" s="98">
        <f t="shared" si="6"/>
        <v>0</v>
      </c>
      <c r="G35" s="98"/>
      <c r="H35" s="98"/>
      <c r="I35" s="98"/>
      <c r="J35" s="98"/>
      <c r="K35" s="98"/>
      <c r="L35" s="140"/>
      <c r="M35" s="140"/>
      <c r="N35" s="140"/>
      <c r="O35" s="140"/>
      <c r="P35" s="140"/>
      <c r="Q35" s="140"/>
      <c r="R35" s="140"/>
      <c r="S35" s="140"/>
      <c r="T35" s="98">
        <f t="shared" si="4"/>
        <v>100000</v>
      </c>
      <c r="U35" s="140"/>
      <c r="V35" s="140"/>
      <c r="W35" s="140"/>
      <c r="X35" s="146"/>
      <c r="Y35" s="140"/>
      <c r="Z35" s="140"/>
      <c r="AA35" s="140"/>
      <c r="AB35" s="140"/>
      <c r="AC35" s="140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0"/>
      <c r="AO35" s="140"/>
      <c r="AP35" s="140"/>
      <c r="AQ35" s="140"/>
      <c r="AR35" s="140"/>
      <c r="AS35" s="140"/>
      <c r="AT35" s="140"/>
      <c r="AU35" s="140">
        <v>100000</v>
      </c>
      <c r="AV35" s="98">
        <f t="shared" si="5"/>
        <v>428635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6">
        <v>428635</v>
      </c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63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70"/>
      <c r="DB35" s="170"/>
      <c r="DC35" s="170"/>
      <c r="DD35" s="170"/>
      <c r="DE35" s="170"/>
      <c r="DF35" s="170"/>
      <c r="DG35" s="170"/>
      <c r="DH35" s="170"/>
    </row>
    <row r="36" spans="1:112" s="19" customFormat="1" ht="27" customHeight="1">
      <c r="A36" s="97" t="s">
        <v>123</v>
      </c>
      <c r="B36" s="97" t="s">
        <v>106</v>
      </c>
      <c r="C36" s="97" t="s">
        <v>103</v>
      </c>
      <c r="D36" s="136" t="s">
        <v>131</v>
      </c>
      <c r="E36" s="98">
        <f t="shared" si="3"/>
        <v>2790198</v>
      </c>
      <c r="F36" s="98">
        <f t="shared" si="6"/>
        <v>0</v>
      </c>
      <c r="G36" s="98"/>
      <c r="H36" s="98"/>
      <c r="I36" s="98"/>
      <c r="J36" s="98"/>
      <c r="K36" s="98"/>
      <c r="L36" s="140"/>
      <c r="M36" s="140"/>
      <c r="N36" s="140"/>
      <c r="O36" s="140"/>
      <c r="P36" s="140"/>
      <c r="Q36" s="140"/>
      <c r="R36" s="140"/>
      <c r="S36" s="140"/>
      <c r="T36" s="98">
        <f t="shared" si="4"/>
        <v>420000</v>
      </c>
      <c r="U36" s="140">
        <v>420000</v>
      </c>
      <c r="V36" s="140"/>
      <c r="W36" s="140"/>
      <c r="X36" s="146"/>
      <c r="Y36" s="140"/>
      <c r="Z36" s="140"/>
      <c r="AA36" s="140"/>
      <c r="AB36" s="140"/>
      <c r="AC36" s="140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0"/>
      <c r="AO36" s="140"/>
      <c r="AP36" s="140"/>
      <c r="AQ36" s="140"/>
      <c r="AR36" s="140"/>
      <c r="AS36" s="140"/>
      <c r="AT36" s="140"/>
      <c r="AU36" s="140"/>
      <c r="AV36" s="98">
        <f t="shared" si="5"/>
        <v>2370198</v>
      </c>
      <c r="AW36" s="140"/>
      <c r="AX36" s="140"/>
      <c r="AY36" s="140"/>
      <c r="AZ36" s="140"/>
      <c r="BA36" s="140">
        <v>2370198</v>
      </c>
      <c r="BB36" s="140"/>
      <c r="BC36" s="140"/>
      <c r="BD36" s="140"/>
      <c r="BE36" s="140"/>
      <c r="BF36" s="140"/>
      <c r="BG36" s="140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63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70"/>
      <c r="DB36" s="170"/>
      <c r="DC36" s="170"/>
      <c r="DD36" s="170"/>
      <c r="DE36" s="170"/>
      <c r="DF36" s="170"/>
      <c r="DG36" s="170"/>
      <c r="DH36" s="170"/>
    </row>
    <row r="37" spans="1:112" s="19" customFormat="1" ht="27" customHeight="1">
      <c r="A37" s="97" t="s">
        <v>123</v>
      </c>
      <c r="B37" s="97" t="s">
        <v>106</v>
      </c>
      <c r="C37" s="97" t="s">
        <v>106</v>
      </c>
      <c r="D37" s="136" t="s">
        <v>132</v>
      </c>
      <c r="E37" s="98">
        <f t="shared" si="3"/>
        <v>280000</v>
      </c>
      <c r="F37" s="98">
        <f t="shared" si="6"/>
        <v>0</v>
      </c>
      <c r="G37" s="98"/>
      <c r="H37" s="98"/>
      <c r="I37" s="98"/>
      <c r="J37" s="98"/>
      <c r="K37" s="98"/>
      <c r="L37" s="140"/>
      <c r="M37" s="140"/>
      <c r="N37" s="140"/>
      <c r="O37" s="140"/>
      <c r="P37" s="140"/>
      <c r="Q37" s="140"/>
      <c r="R37" s="140"/>
      <c r="S37" s="140"/>
      <c r="T37" s="98">
        <f t="shared" si="4"/>
        <v>280000</v>
      </c>
      <c r="U37" s="140"/>
      <c r="V37" s="140"/>
      <c r="W37" s="140"/>
      <c r="X37" s="146"/>
      <c r="Y37" s="140"/>
      <c r="Z37" s="140"/>
      <c r="AA37" s="140"/>
      <c r="AB37" s="140"/>
      <c r="AC37" s="140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0"/>
      <c r="AO37" s="140"/>
      <c r="AP37" s="140"/>
      <c r="AQ37" s="140"/>
      <c r="AR37" s="140"/>
      <c r="AS37" s="140"/>
      <c r="AT37" s="140"/>
      <c r="AU37" s="140">
        <v>280000</v>
      </c>
      <c r="AV37" s="98">
        <f t="shared" si="5"/>
        <v>0</v>
      </c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63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70"/>
      <c r="DB37" s="170"/>
      <c r="DC37" s="170"/>
      <c r="DD37" s="170"/>
      <c r="DE37" s="170"/>
      <c r="DF37" s="170"/>
      <c r="DG37" s="170"/>
      <c r="DH37" s="170"/>
    </row>
    <row r="38" spans="1:112" s="19" customFormat="1" ht="27" customHeight="1">
      <c r="A38" s="97" t="s">
        <v>133</v>
      </c>
      <c r="B38" s="97" t="s">
        <v>81</v>
      </c>
      <c r="C38" s="97" t="s">
        <v>89</v>
      </c>
      <c r="D38" s="136" t="s">
        <v>134</v>
      </c>
      <c r="E38" s="98">
        <f t="shared" si="3"/>
        <v>208836</v>
      </c>
      <c r="F38" s="98">
        <f t="shared" si="6"/>
        <v>0</v>
      </c>
      <c r="G38" s="98"/>
      <c r="H38" s="98"/>
      <c r="I38" s="98"/>
      <c r="J38" s="98"/>
      <c r="K38" s="98"/>
      <c r="L38" s="140"/>
      <c r="M38" s="140"/>
      <c r="N38" s="140"/>
      <c r="O38" s="140"/>
      <c r="P38" s="140"/>
      <c r="Q38" s="140"/>
      <c r="R38" s="140"/>
      <c r="S38" s="140"/>
      <c r="T38" s="98">
        <f t="shared" si="4"/>
        <v>208836</v>
      </c>
      <c r="U38" s="140"/>
      <c r="V38" s="140"/>
      <c r="W38" s="140"/>
      <c r="X38" s="146"/>
      <c r="Y38" s="140"/>
      <c r="Z38" s="140"/>
      <c r="AA38" s="140"/>
      <c r="AB38" s="140"/>
      <c r="AC38" s="140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0"/>
      <c r="AO38" s="140"/>
      <c r="AP38" s="140"/>
      <c r="AQ38" s="140"/>
      <c r="AR38" s="140"/>
      <c r="AS38" s="140"/>
      <c r="AT38" s="140"/>
      <c r="AU38" s="140">
        <v>208836</v>
      </c>
      <c r="AV38" s="98">
        <f t="shared" si="5"/>
        <v>0</v>
      </c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63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70"/>
      <c r="DB38" s="170"/>
      <c r="DC38" s="170"/>
      <c r="DD38" s="170"/>
      <c r="DE38" s="170"/>
      <c r="DF38" s="170"/>
      <c r="DG38" s="170"/>
      <c r="DH38" s="170"/>
    </row>
    <row r="39" spans="1:112" s="19" customFormat="1" ht="27" customHeight="1">
      <c r="A39" s="97" t="s">
        <v>133</v>
      </c>
      <c r="B39" s="97" t="s">
        <v>81</v>
      </c>
      <c r="C39" s="97" t="s">
        <v>135</v>
      </c>
      <c r="D39" s="136" t="s">
        <v>136</v>
      </c>
      <c r="E39" s="98">
        <f t="shared" si="3"/>
        <v>30000</v>
      </c>
      <c r="F39" s="98">
        <f t="shared" si="6"/>
        <v>0</v>
      </c>
      <c r="G39" s="98"/>
      <c r="H39" s="98"/>
      <c r="I39" s="98"/>
      <c r="J39" s="98"/>
      <c r="K39" s="98"/>
      <c r="L39" s="140"/>
      <c r="M39" s="140"/>
      <c r="N39" s="140"/>
      <c r="O39" s="140"/>
      <c r="P39" s="140"/>
      <c r="Q39" s="140"/>
      <c r="R39" s="140"/>
      <c r="S39" s="140"/>
      <c r="T39" s="98">
        <f t="shared" si="4"/>
        <v>30000</v>
      </c>
      <c r="U39" s="140">
        <v>30000</v>
      </c>
      <c r="V39" s="140"/>
      <c r="W39" s="140"/>
      <c r="X39" s="146"/>
      <c r="Y39" s="140"/>
      <c r="Z39" s="140"/>
      <c r="AA39" s="140"/>
      <c r="AB39" s="140"/>
      <c r="AC39" s="140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0"/>
      <c r="AO39" s="140"/>
      <c r="AP39" s="140"/>
      <c r="AQ39" s="140"/>
      <c r="AR39" s="140"/>
      <c r="AS39" s="140"/>
      <c r="AT39" s="140"/>
      <c r="AU39" s="140"/>
      <c r="AV39" s="98">
        <f t="shared" si="5"/>
        <v>0</v>
      </c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63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70"/>
      <c r="DB39" s="170"/>
      <c r="DC39" s="170"/>
      <c r="DD39" s="170"/>
      <c r="DE39" s="170"/>
      <c r="DF39" s="170"/>
      <c r="DG39" s="170"/>
      <c r="DH39" s="170"/>
    </row>
    <row r="40" spans="1:112" s="19" customFormat="1" ht="27" customHeight="1">
      <c r="A40" s="97" t="s">
        <v>133</v>
      </c>
      <c r="B40" s="97" t="s">
        <v>81</v>
      </c>
      <c r="C40" s="97" t="s">
        <v>82</v>
      </c>
      <c r="D40" s="136" t="s">
        <v>137</v>
      </c>
      <c r="E40" s="98">
        <f t="shared" si="3"/>
        <v>7200</v>
      </c>
      <c r="F40" s="98">
        <f t="shared" si="6"/>
        <v>0</v>
      </c>
      <c r="G40" s="98"/>
      <c r="H40" s="98"/>
      <c r="I40" s="98"/>
      <c r="J40" s="98"/>
      <c r="K40" s="98"/>
      <c r="L40" s="140"/>
      <c r="M40" s="140"/>
      <c r="N40" s="140"/>
      <c r="O40" s="140"/>
      <c r="P40" s="140"/>
      <c r="Q40" s="140"/>
      <c r="R40" s="140"/>
      <c r="S40" s="140"/>
      <c r="T40" s="98">
        <f t="shared" si="4"/>
        <v>0</v>
      </c>
      <c r="U40" s="140"/>
      <c r="V40" s="140"/>
      <c r="W40" s="140"/>
      <c r="X40" s="146"/>
      <c r="Y40" s="140"/>
      <c r="Z40" s="140"/>
      <c r="AA40" s="140"/>
      <c r="AB40" s="140"/>
      <c r="AC40" s="140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0"/>
      <c r="AO40" s="140"/>
      <c r="AP40" s="140"/>
      <c r="AQ40" s="140"/>
      <c r="AR40" s="140"/>
      <c r="AS40" s="140"/>
      <c r="AT40" s="140"/>
      <c r="AU40" s="140"/>
      <c r="AV40" s="98">
        <f t="shared" si="5"/>
        <v>7200</v>
      </c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6">
        <v>7200</v>
      </c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63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70"/>
      <c r="DB40" s="170"/>
      <c r="DC40" s="170"/>
      <c r="DD40" s="170"/>
      <c r="DE40" s="170"/>
      <c r="DF40" s="170"/>
      <c r="DG40" s="170"/>
      <c r="DH40" s="170"/>
    </row>
    <row r="41" spans="1:112" s="19" customFormat="1" ht="27" customHeight="1">
      <c r="A41" s="97" t="s">
        <v>138</v>
      </c>
      <c r="B41" s="97" t="s">
        <v>93</v>
      </c>
      <c r="C41" s="97" t="s">
        <v>81</v>
      </c>
      <c r="D41" s="136" t="s">
        <v>139</v>
      </c>
      <c r="E41" s="98">
        <f t="shared" si="3"/>
        <v>375854</v>
      </c>
      <c r="F41" s="98">
        <f t="shared" si="6"/>
        <v>375854</v>
      </c>
      <c r="G41" s="98"/>
      <c r="H41" s="98"/>
      <c r="I41" s="98"/>
      <c r="J41" s="98"/>
      <c r="K41" s="98"/>
      <c r="L41" s="140"/>
      <c r="M41" s="140"/>
      <c r="N41" s="140"/>
      <c r="O41" s="140"/>
      <c r="P41" s="140"/>
      <c r="Q41" s="140">
        <v>375854</v>
      </c>
      <c r="R41" s="140"/>
      <c r="S41" s="140"/>
      <c r="T41" s="98">
        <f t="shared" si="4"/>
        <v>0</v>
      </c>
      <c r="U41" s="140"/>
      <c r="V41" s="140"/>
      <c r="W41" s="140"/>
      <c r="X41" s="146"/>
      <c r="Y41" s="140"/>
      <c r="Z41" s="140"/>
      <c r="AA41" s="140"/>
      <c r="AB41" s="140"/>
      <c r="AC41" s="140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0"/>
      <c r="AO41" s="140"/>
      <c r="AP41" s="140"/>
      <c r="AQ41" s="140"/>
      <c r="AR41" s="140"/>
      <c r="AS41" s="140"/>
      <c r="AT41" s="140"/>
      <c r="AU41" s="140"/>
      <c r="AV41" s="98">
        <f t="shared" si="5"/>
        <v>0</v>
      </c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63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70"/>
      <c r="DB41" s="170"/>
      <c r="DC41" s="170"/>
      <c r="DD41" s="170"/>
      <c r="DE41" s="170"/>
      <c r="DF41" s="170"/>
      <c r="DG41" s="170"/>
      <c r="DH41" s="170"/>
    </row>
  </sheetData>
  <sheetProtection/>
  <autoFilter ref="A6:DI41"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22">
      <selection activeCell="F35" sqref="F35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112" customWidth="1"/>
    <col min="8" max="8" width="8.66015625" style="0" customWidth="1"/>
  </cols>
  <sheetData>
    <row r="1" spans="1:8" ht="19.5" customHeight="1">
      <c r="A1" s="64"/>
      <c r="B1" s="64"/>
      <c r="C1" s="64"/>
      <c r="D1" s="65"/>
      <c r="E1" s="113"/>
      <c r="F1" s="113"/>
      <c r="G1" s="114" t="s">
        <v>306</v>
      </c>
      <c r="H1" s="87"/>
    </row>
    <row r="2" spans="1:8" ht="25.5" customHeight="1">
      <c r="A2" s="23" t="s">
        <v>307</v>
      </c>
      <c r="B2" s="23"/>
      <c r="C2" s="23"/>
      <c r="D2" s="23"/>
      <c r="E2" s="23"/>
      <c r="F2" s="23"/>
      <c r="G2" s="23"/>
      <c r="H2" s="87"/>
    </row>
    <row r="3" spans="1:8" ht="19.5" customHeight="1">
      <c r="A3" s="67" t="s">
        <v>308</v>
      </c>
      <c r="B3" s="67"/>
      <c r="C3" s="67"/>
      <c r="D3" s="67"/>
      <c r="E3" s="115"/>
      <c r="F3" s="115"/>
      <c r="G3" s="116" t="s">
        <v>5</v>
      </c>
      <c r="H3" s="87"/>
    </row>
    <row r="4" spans="1:8" ht="22.5" customHeight="1">
      <c r="A4" s="117" t="s">
        <v>309</v>
      </c>
      <c r="B4" s="117"/>
      <c r="C4" s="117"/>
      <c r="D4" s="117"/>
      <c r="E4" s="98" t="s">
        <v>185</v>
      </c>
      <c r="F4" s="98"/>
      <c r="G4" s="98"/>
      <c r="H4" s="87"/>
    </row>
    <row r="5" spans="1:8" ht="19.5" customHeight="1">
      <c r="A5" s="118" t="s">
        <v>67</v>
      </c>
      <c r="B5" s="119"/>
      <c r="C5" s="39" t="s">
        <v>310</v>
      </c>
      <c r="D5" s="38" t="s">
        <v>229</v>
      </c>
      <c r="E5" s="120" t="s">
        <v>57</v>
      </c>
      <c r="F5" s="121" t="s">
        <v>311</v>
      </c>
      <c r="G5" s="120" t="s">
        <v>312</v>
      </c>
      <c r="H5" s="87"/>
    </row>
    <row r="6" spans="1:8" ht="27" customHeight="1">
      <c r="A6" s="38" t="s">
        <v>77</v>
      </c>
      <c r="B6" s="39" t="s">
        <v>78</v>
      </c>
      <c r="C6" s="122"/>
      <c r="D6" s="123"/>
      <c r="E6" s="124"/>
      <c r="F6" s="125"/>
      <c r="G6" s="124"/>
      <c r="H6" s="87"/>
    </row>
    <row r="7" spans="1:8" ht="19.5" customHeight="1">
      <c r="A7" s="126" t="s">
        <v>57</v>
      </c>
      <c r="B7" s="127"/>
      <c r="C7" s="127"/>
      <c r="D7" s="127"/>
      <c r="E7" s="98">
        <f>E8+E19+E34</f>
        <v>9733808</v>
      </c>
      <c r="F7" s="98">
        <f>F8+F19+F34</f>
        <v>8316125</v>
      </c>
      <c r="G7" s="98">
        <f>G8+G19+G34</f>
        <v>1417683</v>
      </c>
      <c r="H7" s="88"/>
    </row>
    <row r="8" spans="1:8" ht="19.5" customHeight="1">
      <c r="A8" s="97"/>
      <c r="B8" s="97"/>
      <c r="C8" s="128"/>
      <c r="D8" s="97" t="s">
        <v>205</v>
      </c>
      <c r="E8" s="98">
        <f>SUM(E9:E18)</f>
        <v>5193071</v>
      </c>
      <c r="F8" s="98">
        <f>SUM(F9:F18)</f>
        <v>5193071</v>
      </c>
      <c r="G8" s="98">
        <f>SUM(G9:G18)</f>
        <v>0</v>
      </c>
      <c r="H8" s="88"/>
    </row>
    <row r="9" spans="1:8" ht="19.5" customHeight="1">
      <c r="A9" s="97" t="s">
        <v>313</v>
      </c>
      <c r="B9" s="97" t="s">
        <v>81</v>
      </c>
      <c r="C9" s="97" t="s">
        <v>83</v>
      </c>
      <c r="D9" s="97" t="s">
        <v>230</v>
      </c>
      <c r="E9" s="98">
        <f>F9+G9</f>
        <v>1696728</v>
      </c>
      <c r="F9" s="99">
        <v>1696728</v>
      </c>
      <c r="G9" s="98">
        <v>0</v>
      </c>
      <c r="H9" s="87"/>
    </row>
    <row r="10" spans="1:8" ht="19.5" customHeight="1">
      <c r="A10" s="97" t="s">
        <v>313</v>
      </c>
      <c r="B10" s="97" t="s">
        <v>93</v>
      </c>
      <c r="C10" s="97" t="s">
        <v>83</v>
      </c>
      <c r="D10" s="97" t="s">
        <v>231</v>
      </c>
      <c r="E10" s="98">
        <f aca="true" t="shared" si="0" ref="E10:E18">F10+G10</f>
        <v>904956</v>
      </c>
      <c r="F10" s="99">
        <v>904956</v>
      </c>
      <c r="G10" s="98">
        <v>0</v>
      </c>
      <c r="H10" s="83"/>
    </row>
    <row r="11" spans="1:8" ht="19.5" customHeight="1">
      <c r="A11" s="97" t="s">
        <v>313</v>
      </c>
      <c r="B11" s="97" t="s">
        <v>85</v>
      </c>
      <c r="C11" s="97" t="s">
        <v>83</v>
      </c>
      <c r="D11" s="97" t="s">
        <v>232</v>
      </c>
      <c r="E11" s="98">
        <f t="shared" si="0"/>
        <v>81729</v>
      </c>
      <c r="F11" s="99">
        <v>81729</v>
      </c>
      <c r="G11" s="98">
        <v>0</v>
      </c>
      <c r="H11" s="83"/>
    </row>
    <row r="12" spans="1:8" ht="19.5" customHeight="1">
      <c r="A12" s="97" t="s">
        <v>313</v>
      </c>
      <c r="B12" s="97" t="s">
        <v>106</v>
      </c>
      <c r="C12" s="97" t="s">
        <v>83</v>
      </c>
      <c r="D12" s="97" t="s">
        <v>234</v>
      </c>
      <c r="E12" s="98">
        <f t="shared" si="0"/>
        <v>448704</v>
      </c>
      <c r="F12" s="99">
        <v>448704</v>
      </c>
      <c r="G12" s="98">
        <v>0</v>
      </c>
      <c r="H12" s="83"/>
    </row>
    <row r="13" spans="1:8" ht="19.5" customHeight="1">
      <c r="A13" s="97" t="s">
        <v>313</v>
      </c>
      <c r="B13" s="97" t="s">
        <v>108</v>
      </c>
      <c r="C13" s="97" t="s">
        <v>83</v>
      </c>
      <c r="D13" s="97" t="s">
        <v>235</v>
      </c>
      <c r="E13" s="98">
        <f t="shared" si="0"/>
        <v>501138</v>
      </c>
      <c r="F13" s="99">
        <v>501138</v>
      </c>
      <c r="G13" s="98">
        <v>0</v>
      </c>
      <c r="H13" s="83"/>
    </row>
    <row r="14" spans="1:8" ht="19.5" customHeight="1">
      <c r="A14" s="97" t="s">
        <v>313</v>
      </c>
      <c r="B14" s="97" t="s">
        <v>135</v>
      </c>
      <c r="C14" s="97" t="s">
        <v>83</v>
      </c>
      <c r="D14" s="97" t="s">
        <v>237</v>
      </c>
      <c r="E14" s="98">
        <f t="shared" si="0"/>
        <v>203592</v>
      </c>
      <c r="F14" s="99">
        <v>203592</v>
      </c>
      <c r="G14" s="98">
        <v>0</v>
      </c>
      <c r="H14" s="83"/>
    </row>
    <row r="15" spans="1:8" ht="19.5" customHeight="1">
      <c r="A15" s="97" t="s">
        <v>313</v>
      </c>
      <c r="B15" s="97" t="s">
        <v>92</v>
      </c>
      <c r="C15" s="97" t="s">
        <v>83</v>
      </c>
      <c r="D15" s="97" t="s">
        <v>238</v>
      </c>
      <c r="E15" s="98">
        <f t="shared" si="0"/>
        <v>103188</v>
      </c>
      <c r="F15" s="99">
        <v>103188</v>
      </c>
      <c r="G15" s="98">
        <v>0</v>
      </c>
      <c r="H15" s="83"/>
    </row>
    <row r="16" spans="1:8" ht="19.5" customHeight="1">
      <c r="A16" s="97" t="s">
        <v>313</v>
      </c>
      <c r="B16" s="97" t="s">
        <v>314</v>
      </c>
      <c r="C16" s="97" t="s">
        <v>83</v>
      </c>
      <c r="D16" s="97" t="s">
        <v>239</v>
      </c>
      <c r="E16" s="98">
        <f t="shared" si="0"/>
        <v>3906</v>
      </c>
      <c r="F16" s="99">
        <v>3906</v>
      </c>
      <c r="G16" s="98">
        <v>0</v>
      </c>
      <c r="H16" s="83"/>
    </row>
    <row r="17" spans="1:8" ht="19.5" customHeight="1">
      <c r="A17" s="97" t="s">
        <v>313</v>
      </c>
      <c r="B17" s="97" t="s">
        <v>315</v>
      </c>
      <c r="C17" s="97" t="s">
        <v>83</v>
      </c>
      <c r="D17" s="97" t="s">
        <v>139</v>
      </c>
      <c r="E17" s="98">
        <f t="shared" si="0"/>
        <v>375854</v>
      </c>
      <c r="F17" s="99">
        <v>375854</v>
      </c>
      <c r="G17" s="98">
        <v>0</v>
      </c>
      <c r="H17" s="83"/>
    </row>
    <row r="18" spans="1:8" ht="19.5" customHeight="1">
      <c r="A18" s="97" t="s">
        <v>313</v>
      </c>
      <c r="B18" s="97" t="s">
        <v>82</v>
      </c>
      <c r="C18" s="97" t="s">
        <v>83</v>
      </c>
      <c r="D18" s="97" t="s">
        <v>204</v>
      </c>
      <c r="E18" s="98">
        <f t="shared" si="0"/>
        <v>873276</v>
      </c>
      <c r="F18" s="99">
        <v>873276</v>
      </c>
      <c r="G18" s="98">
        <v>0</v>
      </c>
      <c r="H18" s="83"/>
    </row>
    <row r="19" spans="1:8" ht="19.5" customHeight="1">
      <c r="A19" s="97"/>
      <c r="B19" s="97"/>
      <c r="C19" s="97"/>
      <c r="D19" s="97" t="s">
        <v>214</v>
      </c>
      <c r="E19" s="98">
        <f>SUM(E20:E33)</f>
        <v>1417683</v>
      </c>
      <c r="F19" s="98">
        <f>SUM(F20:F33)</f>
        <v>0</v>
      </c>
      <c r="G19" s="98">
        <f>SUM(G20:G33)</f>
        <v>1417683</v>
      </c>
      <c r="H19" s="83"/>
    </row>
    <row r="20" spans="1:8" ht="19.5" customHeight="1">
      <c r="A20" s="97" t="s">
        <v>316</v>
      </c>
      <c r="B20" s="97" t="s">
        <v>81</v>
      </c>
      <c r="C20" s="97" t="s">
        <v>83</v>
      </c>
      <c r="D20" s="97" t="s">
        <v>241</v>
      </c>
      <c r="E20" s="98">
        <f aca="true" t="shared" si="1" ref="E20:E23">F20+G20</f>
        <v>588000</v>
      </c>
      <c r="F20" s="98"/>
      <c r="G20" s="98">
        <v>588000</v>
      </c>
      <c r="H20" s="83"/>
    </row>
    <row r="21" spans="1:8" ht="19.5" customHeight="1">
      <c r="A21" s="97" t="s">
        <v>316</v>
      </c>
      <c r="B21" s="97" t="s">
        <v>93</v>
      </c>
      <c r="C21" s="97" t="s">
        <v>83</v>
      </c>
      <c r="D21" s="97" t="s">
        <v>242</v>
      </c>
      <c r="E21" s="98">
        <f t="shared" si="1"/>
        <v>45000</v>
      </c>
      <c r="F21" s="99">
        <v>0</v>
      </c>
      <c r="G21" s="98">
        <v>45000</v>
      </c>
      <c r="H21" s="83"/>
    </row>
    <row r="22" spans="1:8" ht="19.5" customHeight="1">
      <c r="A22" s="97" t="s">
        <v>316</v>
      </c>
      <c r="B22" s="97" t="s">
        <v>103</v>
      </c>
      <c r="C22" s="97" t="s">
        <v>83</v>
      </c>
      <c r="D22" s="97" t="s">
        <v>245</v>
      </c>
      <c r="E22" s="98">
        <f t="shared" si="1"/>
        <v>6500</v>
      </c>
      <c r="F22" s="99">
        <v>0</v>
      </c>
      <c r="G22" s="98">
        <v>6500</v>
      </c>
      <c r="H22" s="83"/>
    </row>
    <row r="23" spans="1:8" ht="19.5" customHeight="1">
      <c r="A23" s="97" t="s">
        <v>316</v>
      </c>
      <c r="B23" s="97" t="s">
        <v>89</v>
      </c>
      <c r="C23" s="97" t="s">
        <v>83</v>
      </c>
      <c r="D23" s="97" t="s">
        <v>246</v>
      </c>
      <c r="E23" s="98">
        <f t="shared" si="1"/>
        <v>46000</v>
      </c>
      <c r="F23" s="99">
        <v>0</v>
      </c>
      <c r="G23" s="98">
        <v>46000</v>
      </c>
      <c r="H23" s="83"/>
    </row>
    <row r="24" spans="1:8" ht="19.5" customHeight="1">
      <c r="A24" s="97" t="s">
        <v>316</v>
      </c>
      <c r="B24" s="97" t="s">
        <v>106</v>
      </c>
      <c r="C24" s="97" t="s">
        <v>83</v>
      </c>
      <c r="D24" s="97" t="s">
        <v>247</v>
      </c>
      <c r="E24" s="98">
        <f aca="true" t="shared" si="2" ref="E24:E26">F24+G24</f>
        <v>26000</v>
      </c>
      <c r="F24" s="99">
        <v>0</v>
      </c>
      <c r="G24" s="98">
        <v>26000</v>
      </c>
      <c r="H24" s="83"/>
    </row>
    <row r="25" spans="1:8" ht="19.5" customHeight="1">
      <c r="A25" s="97" t="s">
        <v>316</v>
      </c>
      <c r="B25" s="97" t="s">
        <v>92</v>
      </c>
      <c r="C25" s="97" t="s">
        <v>83</v>
      </c>
      <c r="D25" s="97" t="s">
        <v>250</v>
      </c>
      <c r="E25" s="98">
        <f t="shared" si="2"/>
        <v>70000</v>
      </c>
      <c r="F25" s="99">
        <v>0</v>
      </c>
      <c r="G25" s="98">
        <v>70000</v>
      </c>
      <c r="H25" s="83"/>
    </row>
    <row r="26" spans="1:8" ht="19.5" customHeight="1">
      <c r="A26" s="97" t="s">
        <v>316</v>
      </c>
      <c r="B26" s="97" t="s">
        <v>315</v>
      </c>
      <c r="C26" s="97" t="s">
        <v>83</v>
      </c>
      <c r="D26" s="97" t="s">
        <v>317</v>
      </c>
      <c r="E26" s="98">
        <f t="shared" si="2"/>
        <v>45000</v>
      </c>
      <c r="F26" s="99">
        <v>0</v>
      </c>
      <c r="G26" s="98">
        <v>45000</v>
      </c>
      <c r="H26" s="83"/>
    </row>
    <row r="27" spans="1:8" ht="19.5" customHeight="1">
      <c r="A27" s="97" t="s">
        <v>316</v>
      </c>
      <c r="B27" s="97" t="s">
        <v>318</v>
      </c>
      <c r="C27" s="97" t="s">
        <v>83</v>
      </c>
      <c r="D27" s="97" t="s">
        <v>209</v>
      </c>
      <c r="E27" s="98">
        <f aca="true" t="shared" si="3" ref="E27:E33">F27+G27</f>
        <v>20000</v>
      </c>
      <c r="F27" s="99">
        <v>0</v>
      </c>
      <c r="G27" s="98">
        <v>20000</v>
      </c>
      <c r="H27" s="83"/>
    </row>
    <row r="28" spans="1:8" ht="19.5" customHeight="1">
      <c r="A28" s="97" t="s">
        <v>316</v>
      </c>
      <c r="B28" s="97" t="s">
        <v>112</v>
      </c>
      <c r="C28" s="97" t="s">
        <v>83</v>
      </c>
      <c r="D28" s="97" t="s">
        <v>210</v>
      </c>
      <c r="E28" s="98">
        <f t="shared" si="3"/>
        <v>40000</v>
      </c>
      <c r="F28" s="99">
        <v>0</v>
      </c>
      <c r="G28" s="98">
        <v>40000</v>
      </c>
      <c r="H28" s="83"/>
    </row>
    <row r="29" spans="1:8" ht="19.5" customHeight="1">
      <c r="A29" s="97" t="s">
        <v>316</v>
      </c>
      <c r="B29" s="97" t="s">
        <v>319</v>
      </c>
      <c r="C29" s="97" t="s">
        <v>83</v>
      </c>
      <c r="D29" s="97" t="s">
        <v>211</v>
      </c>
      <c r="E29" s="98">
        <f t="shared" si="3"/>
        <v>69500</v>
      </c>
      <c r="F29" s="99">
        <v>0</v>
      </c>
      <c r="G29" s="98">
        <v>69500</v>
      </c>
      <c r="H29" s="83"/>
    </row>
    <row r="30" spans="1:8" ht="19.5" customHeight="1">
      <c r="A30" s="97" t="s">
        <v>316</v>
      </c>
      <c r="B30" s="97" t="s">
        <v>320</v>
      </c>
      <c r="C30" s="97" t="s">
        <v>83</v>
      </c>
      <c r="D30" s="97" t="s">
        <v>258</v>
      </c>
      <c r="E30" s="98">
        <f t="shared" si="3"/>
        <v>90027</v>
      </c>
      <c r="F30" s="99">
        <v>0</v>
      </c>
      <c r="G30" s="98">
        <v>90027</v>
      </c>
      <c r="H30" s="83"/>
    </row>
    <row r="31" spans="1:7" ht="19.5" customHeight="1">
      <c r="A31" s="47" t="s">
        <v>316</v>
      </c>
      <c r="B31" s="97" t="s">
        <v>95</v>
      </c>
      <c r="C31" s="97" t="s">
        <v>83</v>
      </c>
      <c r="D31" s="97" t="s">
        <v>259</v>
      </c>
      <c r="E31" s="98">
        <f t="shared" si="3"/>
        <v>82429</v>
      </c>
      <c r="F31" s="99">
        <v>0</v>
      </c>
      <c r="G31" s="98">
        <v>82429</v>
      </c>
    </row>
    <row r="32" spans="1:7" ht="19.5" customHeight="1">
      <c r="A32" s="47" t="s">
        <v>316</v>
      </c>
      <c r="B32" s="97" t="s">
        <v>321</v>
      </c>
      <c r="C32" s="97" t="s">
        <v>83</v>
      </c>
      <c r="D32" s="97" t="s">
        <v>261</v>
      </c>
      <c r="E32" s="98">
        <f t="shared" si="3"/>
        <v>199200</v>
      </c>
      <c r="F32" s="99">
        <v>0</v>
      </c>
      <c r="G32" s="98">
        <v>199200</v>
      </c>
    </row>
    <row r="33" spans="1:7" ht="19.5" customHeight="1">
      <c r="A33" s="47" t="s">
        <v>316</v>
      </c>
      <c r="B33" s="97" t="s">
        <v>82</v>
      </c>
      <c r="C33" s="97" t="s">
        <v>83</v>
      </c>
      <c r="D33" s="97" t="s">
        <v>213</v>
      </c>
      <c r="E33" s="98">
        <f t="shared" si="3"/>
        <v>90027</v>
      </c>
      <c r="F33" s="99">
        <v>0</v>
      </c>
      <c r="G33" s="98">
        <v>90027</v>
      </c>
    </row>
    <row r="34" spans="1:7" ht="19.5" customHeight="1">
      <c r="A34" s="47"/>
      <c r="B34" s="97"/>
      <c r="C34" s="97"/>
      <c r="D34" s="97" t="s">
        <v>221</v>
      </c>
      <c r="E34" s="98">
        <f>SUM(E35:E36)</f>
        <v>3123054</v>
      </c>
      <c r="F34" s="98">
        <f>SUM(F35:F36)</f>
        <v>3123054</v>
      </c>
      <c r="G34" s="98">
        <f>SUM(G35:G36)</f>
        <v>0</v>
      </c>
    </row>
    <row r="35" spans="1:7" ht="19.5" customHeight="1">
      <c r="A35" s="47" t="s">
        <v>322</v>
      </c>
      <c r="B35" s="97" t="s">
        <v>103</v>
      </c>
      <c r="C35" s="97" t="s">
        <v>83</v>
      </c>
      <c r="D35" s="97" t="s">
        <v>267</v>
      </c>
      <c r="E35" s="98">
        <f>F35+G35</f>
        <v>2613054</v>
      </c>
      <c r="F35" s="99">
        <v>2613054</v>
      </c>
      <c r="G35" s="98">
        <v>0</v>
      </c>
    </row>
    <row r="36" spans="1:7" ht="19.5" customHeight="1">
      <c r="A36" s="47" t="s">
        <v>322</v>
      </c>
      <c r="B36" s="97" t="s">
        <v>82</v>
      </c>
      <c r="C36" s="97" t="s">
        <v>83</v>
      </c>
      <c r="D36" s="97" t="s">
        <v>274</v>
      </c>
      <c r="E36" s="98">
        <f>F36+G36</f>
        <v>510000</v>
      </c>
      <c r="F36" s="99">
        <v>510000</v>
      </c>
      <c r="G36" s="98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3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3" width="8.33203125" style="0" customWidth="1"/>
    <col min="4" max="4" width="12.83203125" style="102" customWidth="1"/>
    <col min="5" max="5" width="42.66015625" style="0" customWidth="1"/>
    <col min="6" max="6" width="13.66015625" style="0" customWidth="1"/>
    <col min="7" max="243" width="10.66015625" style="0" customWidth="1"/>
  </cols>
  <sheetData>
    <row r="1" spans="1:243" ht="19.5" customHeight="1">
      <c r="A1" s="20"/>
      <c r="B1" s="21"/>
      <c r="C1" s="21"/>
      <c r="D1" s="103"/>
      <c r="E1" s="21"/>
      <c r="F1" s="22" t="s">
        <v>323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</row>
    <row r="2" spans="1:243" ht="19.5" customHeight="1">
      <c r="A2" s="23" t="s">
        <v>324</v>
      </c>
      <c r="B2" s="23"/>
      <c r="C2" s="23"/>
      <c r="D2" s="23"/>
      <c r="E2" s="23"/>
      <c r="F2" s="23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</row>
    <row r="3" spans="1:243" ht="19.5" customHeight="1">
      <c r="A3" s="104" t="s">
        <v>0</v>
      </c>
      <c r="B3" s="104"/>
      <c r="C3" s="24"/>
      <c r="D3" s="105"/>
      <c r="E3" s="24"/>
      <c r="F3" s="26" t="s">
        <v>5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</row>
    <row r="4" spans="1:243" ht="19.5" customHeight="1">
      <c r="A4" s="31" t="s">
        <v>67</v>
      </c>
      <c r="B4" s="32"/>
      <c r="C4" s="33"/>
      <c r="D4" s="34" t="s">
        <v>68</v>
      </c>
      <c r="E4" s="35" t="s">
        <v>325</v>
      </c>
      <c r="F4" s="30" t="s">
        <v>70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</row>
    <row r="5" spans="1:243" ht="19.5" customHeight="1">
      <c r="A5" s="37" t="s">
        <v>77</v>
      </c>
      <c r="B5" s="38" t="s">
        <v>78</v>
      </c>
      <c r="C5" s="39" t="s">
        <v>79</v>
      </c>
      <c r="D5" s="34"/>
      <c r="E5" s="35"/>
      <c r="F5" s="30"/>
      <c r="G5" s="61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</row>
    <row r="6" spans="1:243" ht="19.5" customHeight="1">
      <c r="A6" s="94"/>
      <c r="B6" s="94"/>
      <c r="C6" s="94"/>
      <c r="D6" s="106"/>
      <c r="E6" s="107" t="s">
        <v>57</v>
      </c>
      <c r="F6" s="108">
        <f>SUM(F7:F33)</f>
        <v>2466267</v>
      </c>
      <c r="G6" s="61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</row>
    <row r="7" spans="1:243" ht="19.5" customHeight="1">
      <c r="A7" s="109" t="s">
        <v>80</v>
      </c>
      <c r="B7" s="109" t="s">
        <v>81</v>
      </c>
      <c r="C7" s="109" t="s">
        <v>82</v>
      </c>
      <c r="D7" s="110">
        <v>919148</v>
      </c>
      <c r="E7" s="111" t="s">
        <v>326</v>
      </c>
      <c r="F7" s="98">
        <v>50000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</row>
    <row r="8" spans="1:243" ht="19.5" customHeight="1">
      <c r="A8" s="109" t="s">
        <v>80</v>
      </c>
      <c r="B8" s="109" t="s">
        <v>85</v>
      </c>
      <c r="C8" s="109" t="s">
        <v>81</v>
      </c>
      <c r="D8" s="110">
        <v>919148</v>
      </c>
      <c r="E8" s="111" t="s">
        <v>327</v>
      </c>
      <c r="F8" s="98">
        <v>8160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</row>
    <row r="9" spans="1:243" ht="19.5" customHeight="1">
      <c r="A9" s="109" t="s">
        <v>80</v>
      </c>
      <c r="B9" s="109" t="s">
        <v>85</v>
      </c>
      <c r="C9" s="109" t="s">
        <v>81</v>
      </c>
      <c r="D9" s="110">
        <v>919148</v>
      </c>
      <c r="E9" s="111" t="s">
        <v>328</v>
      </c>
      <c r="F9" s="98">
        <v>80000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</row>
    <row r="10" spans="1:243" ht="19.5" customHeight="1">
      <c r="A10" s="109" t="s">
        <v>80</v>
      </c>
      <c r="B10" s="109" t="s">
        <v>85</v>
      </c>
      <c r="C10" s="109" t="s">
        <v>81</v>
      </c>
      <c r="D10" s="110">
        <v>919148</v>
      </c>
      <c r="E10" s="111" t="s">
        <v>329</v>
      </c>
      <c r="F10" s="98">
        <v>210000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</row>
    <row r="11" spans="1:243" ht="19.5" customHeight="1">
      <c r="A11" s="109" t="s">
        <v>80</v>
      </c>
      <c r="B11" s="109" t="s">
        <v>85</v>
      </c>
      <c r="C11" s="109" t="s">
        <v>81</v>
      </c>
      <c r="D11" s="110">
        <v>919148</v>
      </c>
      <c r="E11" s="111" t="s">
        <v>330</v>
      </c>
      <c r="F11" s="98">
        <v>120000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</row>
    <row r="12" spans="1:243" ht="19.5" customHeight="1">
      <c r="A12" s="109" t="s">
        <v>80</v>
      </c>
      <c r="B12" s="109" t="s">
        <v>89</v>
      </c>
      <c r="C12" s="109" t="s">
        <v>82</v>
      </c>
      <c r="D12" s="110">
        <v>919148</v>
      </c>
      <c r="E12" s="111" t="s">
        <v>331</v>
      </c>
      <c r="F12" s="98">
        <v>70000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</row>
    <row r="13" spans="1:243" ht="19.5" customHeight="1">
      <c r="A13" s="109" t="s">
        <v>80</v>
      </c>
      <c r="B13" s="109" t="s">
        <v>92</v>
      </c>
      <c r="C13" s="109" t="s">
        <v>93</v>
      </c>
      <c r="D13" s="110">
        <v>919148</v>
      </c>
      <c r="E13" s="111" t="s">
        <v>332</v>
      </c>
      <c r="F13" s="98">
        <v>30000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</row>
    <row r="14" spans="1:243" ht="19.5" customHeight="1">
      <c r="A14" s="109" t="s">
        <v>80</v>
      </c>
      <c r="B14" s="109" t="s">
        <v>95</v>
      </c>
      <c r="C14" s="109" t="s">
        <v>82</v>
      </c>
      <c r="D14" s="110">
        <v>919148</v>
      </c>
      <c r="E14" s="111" t="s">
        <v>333</v>
      </c>
      <c r="F14" s="98">
        <v>65000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</row>
    <row r="15" spans="1:243" ht="19.5" customHeight="1">
      <c r="A15" s="109" t="s">
        <v>80</v>
      </c>
      <c r="B15" s="109" t="s">
        <v>97</v>
      </c>
      <c r="C15" s="109" t="s">
        <v>82</v>
      </c>
      <c r="D15" s="110">
        <v>919148</v>
      </c>
      <c r="E15" s="111" t="s">
        <v>334</v>
      </c>
      <c r="F15" s="98">
        <v>30270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</row>
    <row r="16" spans="1:243" ht="19.5" customHeight="1">
      <c r="A16" s="109" t="s">
        <v>102</v>
      </c>
      <c r="B16" s="109" t="s">
        <v>82</v>
      </c>
      <c r="C16" s="109" t="s">
        <v>81</v>
      </c>
      <c r="D16" s="110">
        <v>919148</v>
      </c>
      <c r="E16" s="111" t="s">
        <v>335</v>
      </c>
      <c r="F16" s="98">
        <v>18000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</row>
    <row r="17" spans="1:243" ht="19.5" customHeight="1">
      <c r="A17" s="109" t="s">
        <v>117</v>
      </c>
      <c r="B17" s="109" t="s">
        <v>85</v>
      </c>
      <c r="C17" s="109" t="s">
        <v>93</v>
      </c>
      <c r="D17" s="110">
        <v>919148</v>
      </c>
      <c r="E17" s="111" t="s">
        <v>336</v>
      </c>
      <c r="F17" s="98">
        <v>100000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</row>
    <row r="18" spans="1:243" ht="19.5" customHeight="1">
      <c r="A18" s="109" t="s">
        <v>119</v>
      </c>
      <c r="B18" s="109" t="s">
        <v>81</v>
      </c>
      <c r="C18" s="109" t="s">
        <v>82</v>
      </c>
      <c r="D18" s="110">
        <v>919148</v>
      </c>
      <c r="E18" s="111" t="s">
        <v>337</v>
      </c>
      <c r="F18" s="98">
        <v>50000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</row>
    <row r="19" spans="1:243" ht="19.5" customHeight="1">
      <c r="A19" s="109" t="s">
        <v>119</v>
      </c>
      <c r="B19" s="109" t="s">
        <v>103</v>
      </c>
      <c r="C19" s="109" t="s">
        <v>81</v>
      </c>
      <c r="D19" s="110">
        <v>919148</v>
      </c>
      <c r="E19" s="111" t="s">
        <v>338</v>
      </c>
      <c r="F19" s="98">
        <v>444666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</row>
    <row r="20" spans="1:243" ht="19.5" customHeight="1">
      <c r="A20" s="109" t="s">
        <v>123</v>
      </c>
      <c r="B20" s="109" t="s">
        <v>81</v>
      </c>
      <c r="C20" s="109" t="s">
        <v>108</v>
      </c>
      <c r="D20" s="110">
        <v>919148</v>
      </c>
      <c r="E20" s="111" t="s">
        <v>339</v>
      </c>
      <c r="F20" s="98">
        <v>7000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</row>
    <row r="21" spans="1:243" ht="19.5" customHeight="1">
      <c r="A21" s="109" t="s">
        <v>123</v>
      </c>
      <c r="B21" s="109" t="s">
        <v>81</v>
      </c>
      <c r="C21" s="109" t="s">
        <v>82</v>
      </c>
      <c r="D21" s="110">
        <v>919148</v>
      </c>
      <c r="E21" s="111" t="s">
        <v>340</v>
      </c>
      <c r="F21" s="98">
        <v>18000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</row>
    <row r="22" spans="1:243" ht="19.5" customHeight="1">
      <c r="A22" s="109" t="s">
        <v>123</v>
      </c>
      <c r="B22" s="109" t="s">
        <v>93</v>
      </c>
      <c r="C22" s="109" t="s">
        <v>82</v>
      </c>
      <c r="D22" s="110">
        <v>919148</v>
      </c>
      <c r="E22" s="111" t="s">
        <v>341</v>
      </c>
      <c r="F22" s="98">
        <v>10500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</row>
    <row r="23" spans="1:243" ht="19.5" customHeight="1">
      <c r="A23" s="109" t="s">
        <v>123</v>
      </c>
      <c r="B23" s="109" t="s">
        <v>103</v>
      </c>
      <c r="C23" s="109" t="s">
        <v>93</v>
      </c>
      <c r="D23" s="110">
        <v>919148</v>
      </c>
      <c r="E23" s="111" t="s">
        <v>342</v>
      </c>
      <c r="F23" s="98">
        <v>100000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</row>
    <row r="24" spans="1:243" ht="19.5" customHeight="1">
      <c r="A24" s="109" t="s">
        <v>123</v>
      </c>
      <c r="B24" s="109" t="s">
        <v>103</v>
      </c>
      <c r="C24" s="109" t="s">
        <v>82</v>
      </c>
      <c r="D24" s="110">
        <v>919148</v>
      </c>
      <c r="E24" s="111" t="s">
        <v>343</v>
      </c>
      <c r="F24" s="98">
        <v>30500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</row>
    <row r="25" spans="1:243" ht="19.5" customHeight="1">
      <c r="A25" s="109" t="s">
        <v>123</v>
      </c>
      <c r="B25" s="109" t="s">
        <v>103</v>
      </c>
      <c r="C25" s="109" t="s">
        <v>82</v>
      </c>
      <c r="D25" s="110">
        <v>919148</v>
      </c>
      <c r="E25" s="111" t="s">
        <v>344</v>
      </c>
      <c r="F25" s="98">
        <v>15250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</row>
    <row r="26" spans="1:243" ht="19.5" customHeight="1">
      <c r="A26" s="109" t="s">
        <v>123</v>
      </c>
      <c r="B26" s="109" t="s">
        <v>103</v>
      </c>
      <c r="C26" s="109" t="s">
        <v>82</v>
      </c>
      <c r="D26" s="110">
        <v>919148</v>
      </c>
      <c r="E26" s="111" t="s">
        <v>345</v>
      </c>
      <c r="F26" s="98">
        <v>60000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</row>
    <row r="27" spans="1:243" ht="19.5" customHeight="1">
      <c r="A27" s="109" t="s">
        <v>123</v>
      </c>
      <c r="B27" s="109" t="s">
        <v>103</v>
      </c>
      <c r="C27" s="109" t="s">
        <v>82</v>
      </c>
      <c r="D27" s="110">
        <v>919148</v>
      </c>
      <c r="E27" s="111" t="s">
        <v>346</v>
      </c>
      <c r="F27" s="98">
        <v>152885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</row>
    <row r="28" spans="1:243" ht="19.5" customHeight="1">
      <c r="A28" s="109" t="s">
        <v>123</v>
      </c>
      <c r="B28" s="109" t="s">
        <v>103</v>
      </c>
      <c r="C28" s="109" t="s">
        <v>82</v>
      </c>
      <c r="D28" s="110">
        <v>919148</v>
      </c>
      <c r="E28" s="111" t="s">
        <v>347</v>
      </c>
      <c r="F28" s="98">
        <v>40000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</row>
    <row r="29" spans="1:243" ht="19.5" customHeight="1">
      <c r="A29" s="109" t="s">
        <v>123</v>
      </c>
      <c r="B29" s="109" t="s">
        <v>103</v>
      </c>
      <c r="C29" s="109" t="s">
        <v>82</v>
      </c>
      <c r="D29" s="110">
        <v>919148</v>
      </c>
      <c r="E29" s="111" t="s">
        <v>348</v>
      </c>
      <c r="F29" s="98">
        <v>230000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</row>
    <row r="30" spans="1:243" ht="19.5" customHeight="1">
      <c r="A30" s="109" t="s">
        <v>123</v>
      </c>
      <c r="B30" s="109" t="s">
        <v>106</v>
      </c>
      <c r="C30" s="109" t="s">
        <v>106</v>
      </c>
      <c r="D30" s="110">
        <v>919148</v>
      </c>
      <c r="E30" s="111" t="s">
        <v>349</v>
      </c>
      <c r="F30" s="98">
        <v>280000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</row>
    <row r="31" spans="1:243" ht="19.5" customHeight="1">
      <c r="A31" s="109" t="s">
        <v>133</v>
      </c>
      <c r="B31" s="109" t="s">
        <v>81</v>
      </c>
      <c r="C31" s="109" t="s">
        <v>89</v>
      </c>
      <c r="D31" s="110">
        <v>919148</v>
      </c>
      <c r="E31" s="111" t="s">
        <v>350</v>
      </c>
      <c r="F31" s="98">
        <v>208836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</row>
    <row r="32" spans="1:243" ht="19.5" customHeight="1">
      <c r="A32" s="109" t="s">
        <v>133</v>
      </c>
      <c r="B32" s="109" t="s">
        <v>81</v>
      </c>
      <c r="C32" s="109" t="s">
        <v>135</v>
      </c>
      <c r="D32" s="110">
        <v>919148</v>
      </c>
      <c r="E32" s="111" t="s">
        <v>351</v>
      </c>
      <c r="F32" s="98">
        <v>30000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</row>
    <row r="33" spans="1:243" ht="19.5" customHeight="1">
      <c r="A33" s="109" t="s">
        <v>133</v>
      </c>
      <c r="B33" s="109" t="s">
        <v>81</v>
      </c>
      <c r="C33" s="109" t="s">
        <v>82</v>
      </c>
      <c r="D33" s="110">
        <v>919148</v>
      </c>
      <c r="E33" s="111" t="s">
        <v>352</v>
      </c>
      <c r="F33" s="98">
        <v>7200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</row>
  </sheetData>
  <sheetProtection/>
  <mergeCells count="4">
    <mergeCell ref="A2:F2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" fitToWidth="1" horizontalDpi="600" verticalDpi="600" orientation="portrait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2021-11-23T02:12:10Z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8FAC4F96D152459EA8D43799E19CD7A7</vt:lpwstr>
  </property>
</Properties>
</file>