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<sst xmlns="http://schemas.openxmlformats.org/spreadsheetml/2006/main" count="774" uniqueCount="325">
  <si>
    <t xml:space="preserve">     大竹县***局      </t>
  </si>
  <si>
    <t>2021年部门预算</t>
  </si>
  <si>
    <t>报送日期：  2021 年  月  日</t>
  </si>
  <si>
    <t>表1</t>
  </si>
  <si>
    <t>部门收支总表</t>
  </si>
  <si>
    <t>大竹县财政局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</si>
  <si>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</si>
  <si>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</si>
  <si>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</si>
  <si>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</si>
  <si>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</si>
  <si>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</si>
  <si>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</si>
  <si>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</si>
  <si>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</si>
  <si>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</si>
  <si>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</si>
  <si>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</si>
  <si>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</si>
  <si>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</si>
  <si>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</si>
  <si>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</si>
  <si>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</si>
  <si>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</si>
  <si>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</si>
  <si>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</si>
  <si>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</si>
  <si>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</si>
  <si>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</si>
  <si>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</si>
  <si>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</si>
  <si>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</si>
  <si>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</si>
  <si>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</si>
  <si>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</si>
  <si>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</si>
  <si>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</si>
  <si>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</si>
  <si>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</si>
  <si>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</si>
  <si>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</si>
  <si>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</si>
  <si>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</si>
  <si>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</si>
  <si>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</si>
  <si>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</si>
  <si>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</si>
  <si>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</si>
  <si>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</si>
  <si>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</si>
  <si>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</si>
  <si>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</si>
  <si>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</si>
  <si>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</si>
  <si>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</si>
  <si>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</si>
  <si>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</si>
  <si>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</si>
  <si>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</si>
  <si>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</si>
  <si>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</si>
  <si>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</si>
  <si>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</si>
  <si>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</si>
  <si>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</si>
  <si>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</si>
  <si>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</si>
  <si>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</si>
  <si>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</si>
  <si>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</si>
  <si>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</si>
  <si>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</si>
  <si>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</si>
  <si>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</si>
  <si>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</si>
  <si>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</si>
  <si>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</si>
  <si>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</si>
  <si>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</si>
  <si>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</si>
  <si>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</si>
  <si>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</si>
  <si>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</si>
  <si>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01</t>
  </si>
  <si>
    <t>105101</t>
  </si>
  <si>
    <t>行政运行（财政）</t>
  </si>
  <si>
    <t>02</t>
  </si>
  <si>
    <t>一般行政管理事务（财政）</t>
  </si>
  <si>
    <t>50</t>
  </si>
  <si>
    <t>事业运行（财政）</t>
  </si>
  <si>
    <t>11</t>
  </si>
  <si>
    <t>05</t>
  </si>
  <si>
    <t>派驻派出机构</t>
  </si>
  <si>
    <t>208</t>
  </si>
  <si>
    <t>行政单位离退休</t>
  </si>
  <si>
    <t>机关事业单位基本养老保险缴费支出</t>
  </si>
  <si>
    <t>210</t>
  </si>
  <si>
    <t>行政单位医疗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</si>
  <si>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</si>
  <si>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</si>
  <si>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</si>
  <si>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</si>
  <si>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</si>
  <si>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</si>
  <si>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</si>
  <si>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</si>
  <si>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</si>
  <si>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</si>
  <si>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</si>
  <si>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</si>
  <si>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</si>
  <si>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</si>
  <si>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</si>
  <si>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</si>
  <si>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</si>
  <si>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</si>
  <si>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</si>
  <si>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</si>
  <si>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</si>
  <si>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</si>
  <si>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</si>
  <si>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</si>
  <si>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</si>
  <si>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</si>
  <si>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</si>
  <si>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</si>
  <si>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</si>
  <si>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</si>
  <si>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</si>
  <si>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</si>
  <si>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</si>
  <si>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</si>
  <si>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</si>
  <si>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</si>
  <si>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</si>
  <si>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</si>
  <si>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</si>
  <si>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</si>
  <si>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</si>
  <si>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</si>
  <si>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</si>
  <si>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</si>
  <si>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</si>
  <si>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</si>
  <si>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</si>
  <si>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</si>
  <si>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</si>
  <si>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</si>
  <si>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</si>
  <si>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</si>
  <si>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</si>
  <si>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</si>
  <si>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</si>
  <si>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</si>
  <si>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</si>
  <si>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</si>
  <si>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</si>
  <si>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</si>
  <si>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</si>
  <si>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</si>
  <si>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</si>
  <si>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</si>
  <si>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</si>
  <si>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</si>
  <si>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</si>
  <si>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</si>
  <si>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</si>
  <si>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99</t>
  </si>
  <si>
    <t>其他工资福利支出</t>
  </si>
  <si>
    <t>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</si>
  <si>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</si>
  <si>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</si>
  <si>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</si>
  <si>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</si>
  <si>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</si>
  <si>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</si>
  <si>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公务接待费</t>
  </si>
  <si>
    <t>09</t>
  </si>
  <si>
    <t>维修（护）费</t>
  </si>
  <si>
    <t>其他商品和服务支出</t>
  </si>
  <si>
    <t>商品服务支出</t>
  </si>
  <si>
    <t xml:space="preserve">  对个人和家庭的补助</t>
  </si>
  <si>
    <t>509</t>
  </si>
  <si>
    <t>社会福利和救助</t>
  </si>
  <si>
    <t>离退休费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</si>
  <si>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</si>
  <si>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</si>
  <si>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</si>
  <si>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</si>
  <si>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</si>
  <si>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</si>
  <si>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</si>
  <si>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</si>
  <si>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</si>
  <si>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</si>
  <si>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</si>
  <si>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</si>
  <si>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</si>
  <si>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</si>
  <si>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</si>
  <si>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</si>
  <si>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</si>
  <si>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</si>
  <si>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</si>
  <si>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</si>
  <si>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</si>
  <si>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</si>
  <si>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</si>
  <si>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</si>
  <si>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</si>
  <si>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</si>
  <si>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</si>
  <si>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</si>
  <si>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</si>
  <si>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</si>
  <si>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</si>
  <si>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</si>
  <si>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</si>
  <si>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</si>
  <si>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</si>
  <si>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</si>
  <si>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</si>
  <si>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</si>
  <si>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</si>
  <si>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</si>
  <si>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</si>
  <si>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</si>
  <si>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</si>
  <si>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</si>
  <si>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</si>
  <si>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</si>
  <si>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</si>
  <si>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</si>
  <si>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</si>
  <si>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</si>
  <si>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</si>
  <si>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</si>
  <si>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</si>
  <si>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</si>
  <si>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</si>
  <si>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</si>
  <si>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</si>
  <si>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</si>
  <si>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</si>
  <si>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</si>
  <si>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</si>
  <si>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</si>
  <si>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</si>
  <si>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</si>
  <si>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</si>
  <si>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</si>
  <si>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</si>
  <si>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</si>
  <si>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</si>
  <si>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</si>
  <si>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</si>
  <si>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</si>
  <si>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</si>
  <si>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</si>
  <si>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</si>
  <si>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</si>
  <si>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</si>
  <si>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</si>
  <si>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</si>
  <si>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</si>
  <si>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</si>
  <si>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</si>
  <si>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</si>
  <si>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</si>
  <si>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</si>
  <si>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</si>
  <si>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</si>
  <si>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</si>
  <si>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</si>
  <si>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</si>
  <si>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</si>
  <si>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</si>
  <si>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</si>
  <si>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</si>
  <si>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</si>
  <si>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</si>
  <si>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</si>
  <si>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</si>
  <si>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</si>
  <si>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</si>
  <si>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</si>
  <si>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维修(护)费</t>
  </si>
  <si>
    <t>14</t>
  </si>
  <si>
    <t>15</t>
  </si>
  <si>
    <t>16</t>
  </si>
  <si>
    <t>17</t>
  </si>
  <si>
    <t>26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</si>
  <si>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</si>
  <si>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</si>
  <si>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</si>
  <si>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</si>
  <si>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</si>
  <si>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</si>
  <si>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</si>
  <si>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OA系统运维经费</t>
  </si>
  <si>
    <t>办公楼维修</t>
  </si>
  <si>
    <t>财务管理及培训</t>
  </si>
  <si>
    <t>财政绩效评价购买服务</t>
  </si>
  <si>
    <t>财政委托银行代理业务</t>
  </si>
  <si>
    <t>财政委托预算及决算评审经费</t>
  </si>
  <si>
    <t>财政预算、国库改革等经费</t>
  </si>
  <si>
    <t>财政债务数据系统建设及维护</t>
  </si>
  <si>
    <t>打造全国法制财政示范县</t>
  </si>
  <si>
    <t>非税收入征管及票据购置</t>
  </si>
  <si>
    <t>纪律审查专项经费</t>
  </si>
  <si>
    <t>监督检查经费</t>
  </si>
  <si>
    <t>金财网建设</t>
  </si>
  <si>
    <t>农村三资系统软件服务费</t>
  </si>
  <si>
    <t>市级节能示范单位创建</t>
  </si>
  <si>
    <t>网络安全维护</t>
  </si>
  <si>
    <t>资产管理及网络建设</t>
  </si>
  <si>
    <t>综合治税平台建设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</si>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</sst>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&quot;\&quot;#,##0.00_);\(&quot;\&quot;#,##0.00\)"/>
    <numFmt numFmtId="181" formatCode="#,##0.0000"/>
  </numFmts>
  <fonts count="3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9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21" fillId="7" borderId="0" applyNumberFormat="0" applyBorder="0" applyAlignment="0" applyProtection="0"/>
    <xf numFmtId="0" fontId="14" fillId="3" borderId="0" applyNumberFormat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13" borderId="0" applyNumberFormat="0" applyBorder="0" applyAlignment="0" applyProtection="0"/>
    <xf numFmtId="0" fontId="28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14" fillId="4" borderId="0" applyNumberFormat="0" applyBorder="0" applyAlignment="0" applyProtection="0"/>
    <xf numFmtId="0" fontId="22" fillId="2" borderId="0" applyNumberFormat="0" applyBorder="0" applyAlignment="0" applyProtection="0"/>
    <xf numFmtId="1" fontId="0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center"/>
    </xf>
    <xf numFmtId="0" fontId="1" fillId="10" borderId="0" xfId="0" applyNumberFormat="1" applyFont="1" applyFill="1" applyAlignment="1">
      <alignment horizontal="right" vertical="center"/>
    </xf>
    <xf numFmtId="0" fontId="0" fillId="1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0" borderId="0" xfId="0" applyNumberFormat="1" applyFont="1" applyFill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1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ill="1" applyBorder="1" applyAlignment="1">
      <alignment horizontal="center" vertical="center" wrapText="1"/>
    </xf>
    <xf numFmtId="0" fontId="1" fillId="1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0" fillId="10" borderId="20" xfId="0" applyNumberFormat="1" applyFont="1" applyFill="1" applyBorder="1" applyAlignment="1">
      <alignment horizontal="center" vertical="center" wrapText="1"/>
    </xf>
    <xf numFmtId="0" fontId="0" fillId="10" borderId="12" xfId="0" applyNumberFormat="1" applyFont="1" applyFill="1" applyBorder="1" applyAlignment="1">
      <alignment horizontal="center" vertical="center" wrapText="1"/>
    </xf>
    <xf numFmtId="0" fontId="0" fillId="10" borderId="11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1" fillId="1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10" borderId="12" xfId="0" applyNumberFormat="1" applyFont="1" applyFill="1" applyBorder="1" applyAlignment="1" applyProtection="1">
      <alignment horizontal="center" vertical="center"/>
      <protection/>
    </xf>
    <xf numFmtId="0" fontId="1" fillId="10" borderId="11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28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8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0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0" borderId="0" xfId="0" applyNumberFormat="1" applyFont="1" applyFill="1" applyBorder="1" applyAlignment="1">
      <alignment horizontal="right" vertical="center" wrapText="1"/>
    </xf>
    <xf numFmtId="176" fontId="0" fillId="10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 applyProtection="1">
      <alignment horizontal="right" vertical="center" wrapText="1"/>
      <protection/>
    </xf>
    <xf numFmtId="178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right"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right" vertical="center" wrapText="1"/>
    </xf>
    <xf numFmtId="178" fontId="2" fillId="0" borderId="22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10" borderId="12" xfId="0" applyNumberFormat="1" applyFont="1" applyFill="1" applyBorder="1" applyAlignment="1" applyProtection="1">
      <alignment horizontal="center" vertical="center"/>
      <protection/>
    </xf>
    <xf numFmtId="0" fontId="2" fillId="1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0" borderId="0" xfId="0" applyNumberFormat="1" applyFont="1" applyFill="1" applyAlignment="1">
      <alignment horizontal="right" vertical="center"/>
    </xf>
    <xf numFmtId="0" fontId="2" fillId="10" borderId="0" xfId="0" applyNumberFormat="1" applyFont="1" applyFill="1" applyAlignment="1">
      <alignment/>
    </xf>
    <xf numFmtId="178" fontId="1" fillId="0" borderId="12" xfId="0" applyNumberFormat="1" applyFont="1" applyFill="1" applyBorder="1" applyAlignment="1" applyProtection="1">
      <alignment horizontal="right" vertical="center" wrapText="1"/>
      <protection/>
    </xf>
    <xf numFmtId="178" fontId="1" fillId="0" borderId="12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10" borderId="12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81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9">
      <selection activeCell="I8" sqref="I8"/>
    </sheetView>
  </sheetViews>
  <sheetFormatPr defaultColWidth="8.66015625" defaultRowHeight="11.25"/>
  <cols>
    <col min="1" max="1" width="153.66015625" style="0" customWidth="1"/>
  </cols>
  <sheetData>
    <row r="1" ht="14.25">
      <c r="A1" s="237"/>
    </row>
    <row r="2" ht="34.5" customHeight="1"/>
    <row r="3" ht="63.75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>
        <v>3.637978807091713E-12</v>
      </c>
    </row>
    <row r="6" ht="22.5">
      <c r="A6" s="241"/>
    </row>
    <row r="7" ht="30.75" customHeight="1">
      <c r="A7" s="241"/>
    </row>
    <row r="8" ht="78" customHeight="1"/>
    <row r="9" ht="63" customHeight="1">
      <c r="A9" s="242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D27" sqref="D2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317</v>
      </c>
      <c r="I1" s="29"/>
    </row>
    <row r="2" spans="1:9" ht="25.5" customHeight="1">
      <c r="A2" s="4" t="s">
        <v>318</v>
      </c>
      <c r="B2" s="4"/>
      <c r="C2" s="4"/>
      <c r="D2" s="4"/>
      <c r="E2" s="4"/>
      <c r="F2" s="4"/>
      <c r="G2" s="4"/>
      <c r="H2" s="4"/>
      <c r="I2" s="29"/>
    </row>
    <row r="3" spans="1:9" ht="19.5" customHeight="1">
      <c r="A3" s="5" t="s">
        <v>5</v>
      </c>
      <c r="B3" s="6"/>
      <c r="C3" s="6"/>
      <c r="D3" s="6"/>
      <c r="E3" s="6"/>
      <c r="F3" s="6"/>
      <c r="G3" s="6"/>
      <c r="H3" s="7" t="s">
        <v>6</v>
      </c>
      <c r="I3" s="29"/>
    </row>
    <row r="4" spans="1:9" ht="19.5" customHeight="1">
      <c r="A4" s="8" t="s">
        <v>319</v>
      </c>
      <c r="B4" s="8" t="s">
        <v>320</v>
      </c>
      <c r="C4" s="9" t="s">
        <v>321</v>
      </c>
      <c r="D4" s="9"/>
      <c r="E4" s="9"/>
      <c r="F4" s="9"/>
      <c r="G4" s="9"/>
      <c r="H4" s="9"/>
      <c r="I4" s="29"/>
    </row>
    <row r="5" spans="1:9" ht="19.5" customHeight="1">
      <c r="A5" s="8"/>
      <c r="B5" s="8"/>
      <c r="C5" s="10" t="s">
        <v>58</v>
      </c>
      <c r="D5" s="11" t="s">
        <v>219</v>
      </c>
      <c r="E5" s="12" t="s">
        <v>322</v>
      </c>
      <c r="F5" s="13"/>
      <c r="G5" s="13"/>
      <c r="H5" s="14" t="s">
        <v>176</v>
      </c>
      <c r="I5" s="29"/>
    </row>
    <row r="6" spans="1:9" ht="33.75" customHeight="1">
      <c r="A6" s="15"/>
      <c r="B6" s="15"/>
      <c r="C6" s="16"/>
      <c r="D6" s="17"/>
      <c r="E6" s="18" t="s">
        <v>73</v>
      </c>
      <c r="F6" s="19" t="s">
        <v>323</v>
      </c>
      <c r="G6" s="20" t="s">
        <v>324</v>
      </c>
      <c r="H6" s="21"/>
      <c r="I6" s="29"/>
    </row>
    <row r="7" spans="1:9" ht="19.5" customHeight="1">
      <c r="A7" s="22"/>
      <c r="B7" s="23" t="s">
        <v>58</v>
      </c>
      <c r="C7" s="24">
        <f aca="true" t="shared" si="0" ref="C7:H7">SUM(C8)</f>
        <v>45000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45000</v>
      </c>
      <c r="I7" s="30"/>
    </row>
    <row r="8" spans="1:9" ht="19.5" customHeight="1">
      <c r="A8" s="22" t="s">
        <v>84</v>
      </c>
      <c r="B8" s="25" t="s">
        <v>5</v>
      </c>
      <c r="C8" s="26">
        <f>D8+E8+H8</f>
        <v>45000</v>
      </c>
      <c r="D8" s="27">
        <v>0</v>
      </c>
      <c r="E8" s="27">
        <f>SUM(F8:G8)</f>
        <v>0</v>
      </c>
      <c r="F8" s="27">
        <v>0</v>
      </c>
      <c r="G8" s="24"/>
      <c r="H8" s="28">
        <v>45000</v>
      </c>
      <c r="I8" s="2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25" sqref="D25"/>
    </sheetView>
  </sheetViews>
  <sheetFormatPr defaultColWidth="8.66015625" defaultRowHeight="20.25" customHeight="1"/>
  <cols>
    <col min="1" max="1" width="60" style="0" customWidth="1"/>
    <col min="2" max="2" width="42.66015625" style="63" customWidth="1"/>
    <col min="3" max="3" width="52.66015625" style="0" customWidth="1"/>
    <col min="4" max="4" width="38.5" style="170" customWidth="1"/>
  </cols>
  <sheetData>
    <row r="1" spans="1:28" ht="20.25" customHeight="1">
      <c r="A1" s="171"/>
      <c r="B1" s="234"/>
      <c r="C1" s="171"/>
      <c r="D1" s="65" t="s">
        <v>3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</row>
    <row r="2" spans="1:28" ht="20.25" customHeight="1">
      <c r="A2" s="4" t="s">
        <v>4</v>
      </c>
      <c r="B2" s="4"/>
      <c r="C2" s="4"/>
      <c r="D2" s="4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</row>
    <row r="3" spans="1:28" ht="20.25" customHeight="1">
      <c r="A3" s="5" t="s">
        <v>5</v>
      </c>
      <c r="B3" s="235"/>
      <c r="C3" s="1"/>
      <c r="D3" s="67" t="s">
        <v>6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</row>
    <row r="4" spans="1:28" ht="20.25" customHeight="1">
      <c r="A4" s="175" t="s">
        <v>7</v>
      </c>
      <c r="B4" s="176"/>
      <c r="C4" s="178" t="s">
        <v>8</v>
      </c>
      <c r="D4" s="17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</row>
    <row r="5" spans="1:28" ht="24.75" customHeight="1">
      <c r="A5" s="178" t="s">
        <v>9</v>
      </c>
      <c r="B5" s="180" t="s">
        <v>10</v>
      </c>
      <c r="C5" s="178" t="s">
        <v>9</v>
      </c>
      <c r="D5" s="180" t="s">
        <v>10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ht="20.25" customHeight="1">
      <c r="A6" s="193" t="s">
        <v>11</v>
      </c>
      <c r="B6" s="57">
        <v>26282488</v>
      </c>
      <c r="C6" s="193" t="s">
        <v>12</v>
      </c>
      <c r="D6" s="57">
        <v>22062573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</row>
    <row r="7" spans="1:28" ht="20.25" customHeight="1">
      <c r="A7" s="193" t="s">
        <v>13</v>
      </c>
      <c r="B7" s="57"/>
      <c r="C7" s="193" t="s">
        <v>14</v>
      </c>
      <c r="D7" s="57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</row>
    <row r="8" spans="1:28" ht="20.25" customHeight="1">
      <c r="A8" s="193" t="s">
        <v>15</v>
      </c>
      <c r="B8" s="57">
        <v>0</v>
      </c>
      <c r="C8" s="193" t="s">
        <v>16</v>
      </c>
      <c r="D8" s="57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</row>
    <row r="9" spans="1:28" ht="20.25" customHeight="1">
      <c r="A9" s="193" t="s">
        <v>17</v>
      </c>
      <c r="B9" s="57">
        <v>0</v>
      </c>
      <c r="C9" s="193" t="s">
        <v>18</v>
      </c>
      <c r="D9" s="57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</row>
    <row r="10" spans="1:28" ht="20.25" customHeight="1">
      <c r="A10" s="193" t="s">
        <v>19</v>
      </c>
      <c r="B10" s="57">
        <v>0</v>
      </c>
      <c r="C10" s="193" t="s">
        <v>20</v>
      </c>
      <c r="D10" s="57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</row>
    <row r="11" spans="1:28" ht="20.25" customHeight="1">
      <c r="A11" s="193" t="s">
        <v>21</v>
      </c>
      <c r="B11" s="57">
        <v>0</v>
      </c>
      <c r="C11" s="193" t="s">
        <v>22</v>
      </c>
      <c r="D11" s="57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</row>
    <row r="12" spans="1:28" ht="20.25" customHeight="1">
      <c r="A12" s="193"/>
      <c r="B12" s="57"/>
      <c r="C12" s="193" t="s">
        <v>23</v>
      </c>
      <c r="D12" s="57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</row>
    <row r="13" spans="1:28" ht="20.25" customHeight="1">
      <c r="A13" s="191"/>
      <c r="B13" s="57"/>
      <c r="C13" s="193" t="s">
        <v>24</v>
      </c>
      <c r="D13" s="57">
        <v>2305367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</row>
    <row r="14" spans="1:28" ht="20.25" customHeight="1">
      <c r="A14" s="191"/>
      <c r="B14" s="57"/>
      <c r="C14" s="193" t="s">
        <v>25</v>
      </c>
      <c r="D14" s="57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</row>
    <row r="15" spans="1:28" ht="20.25" customHeight="1">
      <c r="A15" s="191"/>
      <c r="B15" s="57"/>
      <c r="C15" s="193" t="s">
        <v>26</v>
      </c>
      <c r="D15" s="57">
        <v>866404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</row>
    <row r="16" spans="1:28" ht="20.25" customHeight="1">
      <c r="A16" s="191"/>
      <c r="B16" s="57"/>
      <c r="C16" s="193" t="s">
        <v>27</v>
      </c>
      <c r="D16" s="57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</row>
    <row r="17" spans="1:28" ht="20.25" customHeight="1">
      <c r="A17" s="191"/>
      <c r="B17" s="57"/>
      <c r="C17" s="193" t="s">
        <v>28</v>
      </c>
      <c r="D17" s="24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</row>
    <row r="18" spans="1:28" ht="20.25" customHeight="1">
      <c r="A18" s="191"/>
      <c r="B18" s="57"/>
      <c r="C18" s="193" t="s">
        <v>29</v>
      </c>
      <c r="D18" s="57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</row>
    <row r="19" spans="1:28" ht="20.25" customHeight="1">
      <c r="A19" s="191"/>
      <c r="B19" s="57"/>
      <c r="C19" s="193" t="s">
        <v>30</v>
      </c>
      <c r="D19" s="57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</row>
    <row r="20" spans="1:28" ht="20.25" customHeight="1">
      <c r="A20" s="191"/>
      <c r="B20" s="57"/>
      <c r="C20" s="193" t="s">
        <v>31</v>
      </c>
      <c r="D20" s="57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</row>
    <row r="21" spans="1:28" ht="20.25" customHeight="1">
      <c r="A21" s="191"/>
      <c r="B21" s="57"/>
      <c r="C21" s="193" t="s">
        <v>32</v>
      </c>
      <c r="D21" s="57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</row>
    <row r="22" spans="1:28" ht="20.25" customHeight="1">
      <c r="A22" s="191"/>
      <c r="B22" s="57"/>
      <c r="C22" s="193" t="s">
        <v>33</v>
      </c>
      <c r="D22" s="57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</row>
    <row r="23" spans="1:28" ht="20.25" customHeight="1">
      <c r="A23" s="191"/>
      <c r="B23" s="57"/>
      <c r="C23" s="193" t="s">
        <v>34</v>
      </c>
      <c r="D23" s="57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</row>
    <row r="24" spans="1:28" ht="20.25" customHeight="1">
      <c r="A24" s="191"/>
      <c r="B24" s="57"/>
      <c r="C24" s="193" t="s">
        <v>35</v>
      </c>
      <c r="D24" s="57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</row>
    <row r="25" spans="1:28" ht="20.25" customHeight="1">
      <c r="A25" s="191"/>
      <c r="B25" s="57"/>
      <c r="C25" s="193" t="s">
        <v>36</v>
      </c>
      <c r="D25" s="57">
        <v>1048144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</row>
    <row r="26" spans="1:28" ht="20.25" customHeight="1">
      <c r="A26" s="193"/>
      <c r="B26" s="57"/>
      <c r="C26" s="193" t="s">
        <v>37</v>
      </c>
      <c r="D26" s="57">
        <v>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</row>
    <row r="27" spans="1:28" ht="20.25" customHeight="1">
      <c r="A27" s="193"/>
      <c r="B27" s="57"/>
      <c r="C27" s="193" t="s">
        <v>38</v>
      </c>
      <c r="D27" s="57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</row>
    <row r="28" spans="1:28" ht="20.25" customHeight="1">
      <c r="A28" s="193"/>
      <c r="B28" s="57"/>
      <c r="C28" s="193" t="s">
        <v>39</v>
      </c>
      <c r="D28" s="57">
        <v>0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</row>
    <row r="29" spans="1:28" ht="20.25" customHeight="1">
      <c r="A29" s="193"/>
      <c r="B29" s="57"/>
      <c r="C29" s="193" t="s">
        <v>40</v>
      </c>
      <c r="D29" s="57"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</row>
    <row r="30" spans="1:28" ht="20.25" customHeight="1">
      <c r="A30" s="193"/>
      <c r="B30" s="57"/>
      <c r="C30" s="193" t="s">
        <v>41</v>
      </c>
      <c r="D30" s="57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</row>
    <row r="31" spans="1:28" ht="20.25" customHeight="1">
      <c r="A31" s="193"/>
      <c r="B31" s="57"/>
      <c r="C31" s="193" t="s">
        <v>42</v>
      </c>
      <c r="D31" s="57">
        <v>0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</row>
    <row r="32" spans="1:28" ht="20.25" customHeight="1">
      <c r="A32" s="193"/>
      <c r="B32" s="57"/>
      <c r="C32" s="193" t="s">
        <v>43</v>
      </c>
      <c r="D32" s="57">
        <v>0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</row>
    <row r="33" spans="1:28" ht="20.25" customHeight="1">
      <c r="A33" s="193"/>
      <c r="B33" s="57"/>
      <c r="C33" s="193" t="s">
        <v>44</v>
      </c>
      <c r="D33" s="57">
        <v>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</row>
    <row r="34" spans="1:28" ht="20.25" customHeight="1">
      <c r="A34" s="193"/>
      <c r="B34" s="57"/>
      <c r="C34" s="193" t="s">
        <v>45</v>
      </c>
      <c r="D34" s="57">
        <v>0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</row>
    <row r="35" spans="1:28" ht="20.25" customHeight="1">
      <c r="A35" s="193"/>
      <c r="B35" s="57"/>
      <c r="C35" s="193"/>
      <c r="D35" s="199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</row>
    <row r="36" spans="1:28" ht="20.25" customHeight="1">
      <c r="A36" s="178" t="s">
        <v>46</v>
      </c>
      <c r="B36" s="199">
        <f>SUM(B6:B35)</f>
        <v>26282488</v>
      </c>
      <c r="C36" s="178" t="s">
        <v>47</v>
      </c>
      <c r="D36" s="199">
        <f>SUM(D6:D34)</f>
        <v>26282488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</row>
    <row r="37" spans="1:28" ht="20.25" customHeight="1">
      <c r="A37" s="193" t="s">
        <v>48</v>
      </c>
      <c r="B37" s="57">
        <v>0</v>
      </c>
      <c r="C37" s="193" t="s">
        <v>49</v>
      </c>
      <c r="D37" s="57">
        <v>0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28" ht="20.25" customHeight="1">
      <c r="A38" s="193" t="s">
        <v>50</v>
      </c>
      <c r="B38" s="57"/>
      <c r="C38" s="193" t="s">
        <v>51</v>
      </c>
      <c r="D38" s="57">
        <v>0</v>
      </c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</row>
    <row r="39" spans="1:28" ht="20.25" customHeight="1">
      <c r="A39" s="193"/>
      <c r="B39" s="57"/>
      <c r="C39" s="193" t="s">
        <v>52</v>
      </c>
      <c r="D39" s="57">
        <v>0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</row>
    <row r="40" spans="1:28" ht="20.25" customHeight="1">
      <c r="A40" s="193"/>
      <c r="B40" s="199"/>
      <c r="C40" s="193"/>
      <c r="D40" s="199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</row>
    <row r="41" spans="1:28" ht="20.25" customHeight="1">
      <c r="A41" s="178" t="s">
        <v>53</v>
      </c>
      <c r="B41" s="199">
        <f>SUM(B36:B38)</f>
        <v>26282488</v>
      </c>
      <c r="C41" s="178" t="s">
        <v>54</v>
      </c>
      <c r="D41" s="199">
        <f>SUM(D36,D37,D39)</f>
        <v>26282488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</row>
    <row r="42" spans="1:28" ht="20.25" customHeight="1">
      <c r="A42" s="209"/>
      <c r="B42" s="236"/>
      <c r="C42" s="211"/>
      <c r="D42" s="172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53"/>
      <c r="T1" s="233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38" t="s">
        <v>5</v>
      </c>
      <c r="B3" s="38"/>
      <c r="C3" s="38"/>
      <c r="D3" s="39"/>
      <c r="E3" s="39"/>
      <c r="F3" s="6"/>
      <c r="G3" s="6"/>
      <c r="H3" s="6"/>
      <c r="I3" s="6"/>
      <c r="J3" s="154"/>
      <c r="K3" s="154"/>
      <c r="L3" s="154"/>
      <c r="M3" s="154"/>
      <c r="N3" s="154"/>
      <c r="O3" s="154"/>
      <c r="P3" s="154"/>
      <c r="Q3" s="154"/>
      <c r="R3" s="154"/>
      <c r="S3" s="37"/>
      <c r="T3" s="7" t="s">
        <v>6</v>
      </c>
    </row>
    <row r="4" spans="1:20" ht="19.5" customHeight="1">
      <c r="A4" s="41" t="s">
        <v>57</v>
      </c>
      <c r="B4" s="41"/>
      <c r="C4" s="41"/>
      <c r="D4" s="41"/>
      <c r="E4" s="41"/>
      <c r="F4" s="89" t="s">
        <v>58</v>
      </c>
      <c r="G4" s="9" t="s">
        <v>59</v>
      </c>
      <c r="H4" s="89" t="s">
        <v>60</v>
      </c>
      <c r="I4" s="89" t="s">
        <v>61</v>
      </c>
      <c r="J4" s="89" t="s">
        <v>62</v>
      </c>
      <c r="K4" s="89" t="s">
        <v>63</v>
      </c>
      <c r="L4" s="89"/>
      <c r="M4" s="93" t="s">
        <v>64</v>
      </c>
      <c r="N4" s="231" t="s">
        <v>65</v>
      </c>
      <c r="O4" s="231"/>
      <c r="P4" s="231"/>
      <c r="Q4" s="231"/>
      <c r="R4" s="231"/>
      <c r="S4" s="89" t="s">
        <v>66</v>
      </c>
      <c r="T4" s="89" t="s">
        <v>67</v>
      </c>
    </row>
    <row r="5" spans="1:20" ht="19.5" customHeight="1">
      <c r="A5" s="41" t="s">
        <v>68</v>
      </c>
      <c r="B5" s="41"/>
      <c r="C5" s="41"/>
      <c r="D5" s="89" t="s">
        <v>69</v>
      </c>
      <c r="E5" s="89" t="s">
        <v>70</v>
      </c>
      <c r="F5" s="89"/>
      <c r="G5" s="9"/>
      <c r="H5" s="89"/>
      <c r="I5" s="89"/>
      <c r="J5" s="89"/>
      <c r="K5" s="232" t="s">
        <v>71</v>
      </c>
      <c r="L5" s="89" t="s">
        <v>72</v>
      </c>
      <c r="M5" s="93"/>
      <c r="N5" s="89" t="s">
        <v>73</v>
      </c>
      <c r="O5" s="89" t="s">
        <v>74</v>
      </c>
      <c r="P5" s="89" t="s">
        <v>75</v>
      </c>
      <c r="Q5" s="89" t="s">
        <v>76</v>
      </c>
      <c r="R5" s="89" t="s">
        <v>77</v>
      </c>
      <c r="S5" s="89"/>
      <c r="T5" s="89"/>
    </row>
    <row r="6" spans="1:20" ht="30.75" customHeight="1">
      <c r="A6" s="226" t="s">
        <v>78</v>
      </c>
      <c r="B6" s="227" t="s">
        <v>79</v>
      </c>
      <c r="C6" s="226" t="s">
        <v>80</v>
      </c>
      <c r="D6" s="89"/>
      <c r="E6" s="89"/>
      <c r="F6" s="89"/>
      <c r="G6" s="9"/>
      <c r="H6" s="89"/>
      <c r="I6" s="89"/>
      <c r="J6" s="89"/>
      <c r="K6" s="232"/>
      <c r="L6" s="89"/>
      <c r="M6" s="93"/>
      <c r="N6" s="89"/>
      <c r="O6" s="89"/>
      <c r="P6" s="89"/>
      <c r="Q6" s="89"/>
      <c r="R6" s="89"/>
      <c r="S6" s="89"/>
      <c r="T6" s="89"/>
    </row>
    <row r="7" spans="1:20" ht="24" customHeight="1">
      <c r="A7" s="23"/>
      <c r="B7" s="23"/>
      <c r="C7" s="23"/>
      <c r="D7" s="23"/>
      <c r="E7" s="49" t="s">
        <v>58</v>
      </c>
      <c r="F7" s="228">
        <f aca="true" t="shared" si="0" ref="F7:F17">H7</f>
        <v>26282488</v>
      </c>
      <c r="G7" s="224">
        <f aca="true" t="shared" si="1" ref="G7:T7">SUM(G8:G17)</f>
        <v>0</v>
      </c>
      <c r="H7" s="228">
        <f t="shared" si="1"/>
        <v>26282488</v>
      </c>
      <c r="I7" s="224">
        <f t="shared" si="1"/>
        <v>0</v>
      </c>
      <c r="J7" s="224">
        <f t="shared" si="1"/>
        <v>0</v>
      </c>
      <c r="K7" s="224">
        <f t="shared" si="1"/>
        <v>0</v>
      </c>
      <c r="L7" s="224">
        <f t="shared" si="1"/>
        <v>0</v>
      </c>
      <c r="M7" s="224">
        <f t="shared" si="1"/>
        <v>0</v>
      </c>
      <c r="N7" s="224">
        <f t="shared" si="1"/>
        <v>0</v>
      </c>
      <c r="O7" s="224">
        <f t="shared" si="1"/>
        <v>0</v>
      </c>
      <c r="P7" s="224">
        <f t="shared" si="1"/>
        <v>0</v>
      </c>
      <c r="Q7" s="224">
        <f t="shared" si="1"/>
        <v>0</v>
      </c>
      <c r="R7" s="224">
        <f t="shared" si="1"/>
        <v>0</v>
      </c>
      <c r="S7" s="224">
        <f t="shared" si="1"/>
        <v>0</v>
      </c>
      <c r="T7" s="224">
        <f t="shared" si="1"/>
        <v>0</v>
      </c>
    </row>
    <row r="8" spans="1:20" s="225" customFormat="1" ht="24" customHeight="1">
      <c r="A8" s="23" t="s">
        <v>81</v>
      </c>
      <c r="B8" s="23" t="s">
        <v>82</v>
      </c>
      <c r="C8" s="23" t="s">
        <v>83</v>
      </c>
      <c r="D8" s="23" t="s">
        <v>84</v>
      </c>
      <c r="E8" s="91" t="s">
        <v>85</v>
      </c>
      <c r="F8" s="229">
        <f t="shared" si="0"/>
        <v>11688159</v>
      </c>
      <c r="G8" s="224"/>
      <c r="H8" s="229">
        <v>11688159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</row>
    <row r="9" spans="1:20" s="225" customFormat="1" ht="24" customHeight="1">
      <c r="A9" s="23" t="s">
        <v>81</v>
      </c>
      <c r="B9" s="23" t="s">
        <v>82</v>
      </c>
      <c r="C9" s="23" t="s">
        <v>86</v>
      </c>
      <c r="D9" s="23" t="s">
        <v>84</v>
      </c>
      <c r="E9" s="91" t="s">
        <v>87</v>
      </c>
      <c r="F9" s="229">
        <f t="shared" si="0"/>
        <v>6770000</v>
      </c>
      <c r="G9" s="224"/>
      <c r="H9" s="229">
        <v>6770000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</row>
    <row r="10" spans="1:20" ht="24" customHeight="1">
      <c r="A10" s="23" t="s">
        <v>81</v>
      </c>
      <c r="B10" s="23" t="s">
        <v>82</v>
      </c>
      <c r="C10" s="23" t="s">
        <v>88</v>
      </c>
      <c r="D10" s="23" t="s">
        <v>84</v>
      </c>
      <c r="E10" s="91" t="s">
        <v>89</v>
      </c>
      <c r="F10" s="229">
        <f t="shared" si="0"/>
        <v>3404414</v>
      </c>
      <c r="G10" s="224"/>
      <c r="H10" s="229">
        <v>3404414</v>
      </c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</row>
    <row r="11" spans="1:20" ht="24" customHeight="1">
      <c r="A11" s="23" t="s">
        <v>81</v>
      </c>
      <c r="B11" s="23" t="s">
        <v>90</v>
      </c>
      <c r="C11" s="23" t="s">
        <v>91</v>
      </c>
      <c r="D11" s="23" t="s">
        <v>84</v>
      </c>
      <c r="E11" s="91" t="s">
        <v>92</v>
      </c>
      <c r="F11" s="229">
        <f t="shared" si="0"/>
        <v>200000</v>
      </c>
      <c r="G11" s="224"/>
      <c r="H11" s="229">
        <v>200000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</row>
    <row r="12" spans="1:20" ht="24" customHeight="1">
      <c r="A12" s="23" t="s">
        <v>93</v>
      </c>
      <c r="B12" s="23" t="s">
        <v>91</v>
      </c>
      <c r="C12" s="23" t="s">
        <v>83</v>
      </c>
      <c r="D12" s="23" t="s">
        <v>84</v>
      </c>
      <c r="E12" s="91" t="s">
        <v>94</v>
      </c>
      <c r="F12" s="230">
        <f t="shared" si="0"/>
        <v>907840</v>
      </c>
      <c r="G12" s="224"/>
      <c r="H12" s="230">
        <v>907840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</row>
    <row r="13" spans="1:20" ht="24" customHeight="1">
      <c r="A13" s="23" t="s">
        <v>93</v>
      </c>
      <c r="B13" s="23" t="s">
        <v>91</v>
      </c>
      <c r="C13" s="23" t="s">
        <v>91</v>
      </c>
      <c r="D13" s="23" t="s">
        <v>84</v>
      </c>
      <c r="E13" s="91" t="s">
        <v>95</v>
      </c>
      <c r="F13" s="230">
        <f t="shared" si="0"/>
        <v>1397527</v>
      </c>
      <c r="G13" s="224"/>
      <c r="H13" s="230">
        <v>1397527</v>
      </c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</row>
    <row r="14" spans="1:20" ht="24" customHeight="1">
      <c r="A14" s="23" t="s">
        <v>96</v>
      </c>
      <c r="B14" s="23" t="s">
        <v>90</v>
      </c>
      <c r="C14" s="23" t="s">
        <v>83</v>
      </c>
      <c r="D14" s="23" t="s">
        <v>84</v>
      </c>
      <c r="E14" s="91" t="s">
        <v>97</v>
      </c>
      <c r="F14" s="229">
        <f t="shared" si="0"/>
        <v>386316</v>
      </c>
      <c r="G14" s="224"/>
      <c r="H14" s="229">
        <v>386316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</row>
    <row r="15" spans="1:20" ht="24" customHeight="1">
      <c r="A15" s="23" t="s">
        <v>96</v>
      </c>
      <c r="B15" s="23" t="s">
        <v>90</v>
      </c>
      <c r="C15" s="23" t="s">
        <v>86</v>
      </c>
      <c r="D15" s="23" t="s">
        <v>84</v>
      </c>
      <c r="E15" s="91" t="s">
        <v>98</v>
      </c>
      <c r="F15" s="229">
        <f t="shared" si="0"/>
        <v>236836</v>
      </c>
      <c r="G15" s="224"/>
      <c r="H15" s="229">
        <v>236836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1:20" ht="24" customHeight="1">
      <c r="A16" s="23" t="s">
        <v>96</v>
      </c>
      <c r="B16" s="23" t="s">
        <v>90</v>
      </c>
      <c r="C16" s="23" t="s">
        <v>99</v>
      </c>
      <c r="D16" s="23" t="s">
        <v>84</v>
      </c>
      <c r="E16" s="91" t="s">
        <v>100</v>
      </c>
      <c r="F16" s="229">
        <f t="shared" si="0"/>
        <v>243252</v>
      </c>
      <c r="G16" s="224"/>
      <c r="H16" s="229">
        <v>243252</v>
      </c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</row>
    <row r="17" spans="1:20" ht="24" customHeight="1">
      <c r="A17" s="23" t="s">
        <v>101</v>
      </c>
      <c r="B17" s="23" t="s">
        <v>86</v>
      </c>
      <c r="C17" s="23" t="s">
        <v>83</v>
      </c>
      <c r="D17" s="23" t="s">
        <v>84</v>
      </c>
      <c r="E17" s="91" t="s">
        <v>102</v>
      </c>
      <c r="F17" s="229">
        <f t="shared" si="0"/>
        <v>1048144</v>
      </c>
      <c r="G17" s="224"/>
      <c r="H17" s="229">
        <v>1048144</v>
      </c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32" customWidth="1"/>
    <col min="7" max="7" width="18.66015625" style="32" customWidth="1"/>
    <col min="8" max="8" width="19.33203125" style="32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213"/>
      <c r="C1" s="213"/>
      <c r="D1" s="213"/>
      <c r="E1" s="213"/>
      <c r="F1" s="214"/>
      <c r="G1" s="214"/>
      <c r="H1" s="214"/>
      <c r="I1" s="213"/>
      <c r="J1" s="221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38" t="s">
        <v>5</v>
      </c>
      <c r="B3" s="38"/>
      <c r="C3" s="5"/>
      <c r="D3" s="5"/>
      <c r="E3" s="5"/>
      <c r="F3" s="214"/>
      <c r="G3" s="214"/>
      <c r="H3" s="214"/>
      <c r="I3" s="222"/>
      <c r="J3" s="7" t="s">
        <v>6</v>
      </c>
    </row>
    <row r="4" spans="1:10" ht="19.5" customHeight="1">
      <c r="A4" s="215" t="s">
        <v>57</v>
      </c>
      <c r="B4" s="215"/>
      <c r="C4" s="215"/>
      <c r="D4" s="215"/>
      <c r="E4" s="215"/>
      <c r="F4" s="216" t="s">
        <v>58</v>
      </c>
      <c r="G4" s="216" t="s">
        <v>105</v>
      </c>
      <c r="H4" s="56" t="s">
        <v>106</v>
      </c>
      <c r="I4" s="56" t="s">
        <v>107</v>
      </c>
      <c r="J4" s="56" t="s">
        <v>108</v>
      </c>
    </row>
    <row r="5" spans="1:10" ht="19.5" customHeight="1">
      <c r="A5" s="215" t="s">
        <v>68</v>
      </c>
      <c r="B5" s="215"/>
      <c r="C5" s="215"/>
      <c r="D5" s="56" t="s">
        <v>69</v>
      </c>
      <c r="E5" s="56" t="s">
        <v>109</v>
      </c>
      <c r="F5" s="216"/>
      <c r="G5" s="216"/>
      <c r="H5" s="56"/>
      <c r="I5" s="56"/>
      <c r="J5" s="56"/>
    </row>
    <row r="6" spans="1:10" ht="20.25" customHeight="1">
      <c r="A6" s="217" t="s">
        <v>78</v>
      </c>
      <c r="B6" s="217" t="s">
        <v>79</v>
      </c>
      <c r="C6" s="218" t="s">
        <v>80</v>
      </c>
      <c r="D6" s="56"/>
      <c r="E6" s="56"/>
      <c r="F6" s="216"/>
      <c r="G6" s="216"/>
      <c r="H6" s="56"/>
      <c r="I6" s="56"/>
      <c r="J6" s="56"/>
    </row>
    <row r="7" spans="1:10" ht="25.5" customHeight="1">
      <c r="A7" s="23"/>
      <c r="B7" s="23"/>
      <c r="C7" s="23"/>
      <c r="D7" s="23"/>
      <c r="E7" s="23" t="s">
        <v>58</v>
      </c>
      <c r="F7" s="219">
        <f>SUM(F8:F17)</f>
        <v>26282488</v>
      </c>
      <c r="G7" s="219">
        <f>SUM(G8:G17)</f>
        <v>19312488</v>
      </c>
      <c r="H7" s="219">
        <f>SUM(H8:H17)</f>
        <v>6970000</v>
      </c>
      <c r="I7" s="223">
        <f>SUM(I8:I17)</f>
        <v>0</v>
      </c>
      <c r="J7" s="223">
        <f>SUM(J8:J17)</f>
        <v>0</v>
      </c>
    </row>
    <row r="8" spans="1:10" ht="25.5" customHeight="1">
      <c r="A8" s="23" t="s">
        <v>81</v>
      </c>
      <c r="B8" s="23" t="s">
        <v>82</v>
      </c>
      <c r="C8" s="23" t="s">
        <v>83</v>
      </c>
      <c r="D8" s="23" t="s">
        <v>84</v>
      </c>
      <c r="E8" s="91" t="s">
        <v>85</v>
      </c>
      <c r="F8" s="219">
        <f>G8+H8</f>
        <v>11688159</v>
      </c>
      <c r="G8" s="219">
        <v>11688159</v>
      </c>
      <c r="H8" s="220">
        <v>0</v>
      </c>
      <c r="I8" s="224"/>
      <c r="J8" s="224"/>
    </row>
    <row r="9" spans="1:10" ht="25.5" customHeight="1">
      <c r="A9" s="23" t="s">
        <v>81</v>
      </c>
      <c r="B9" s="23" t="s">
        <v>82</v>
      </c>
      <c r="C9" s="23" t="s">
        <v>86</v>
      </c>
      <c r="D9" s="23" t="s">
        <v>84</v>
      </c>
      <c r="E9" s="91" t="s">
        <v>87</v>
      </c>
      <c r="F9" s="219">
        <f aca="true" t="shared" si="0" ref="F9:F18">G9+H9</f>
        <v>6770000</v>
      </c>
      <c r="G9" s="219">
        <v>0</v>
      </c>
      <c r="H9" s="118">
        <v>6770000</v>
      </c>
      <c r="I9" s="224"/>
      <c r="J9" s="224"/>
    </row>
    <row r="10" spans="1:10" ht="25.5" customHeight="1">
      <c r="A10" s="23" t="s">
        <v>81</v>
      </c>
      <c r="B10" s="23" t="s">
        <v>82</v>
      </c>
      <c r="C10" s="23" t="s">
        <v>88</v>
      </c>
      <c r="D10" s="23" t="s">
        <v>84</v>
      </c>
      <c r="E10" s="91" t="s">
        <v>89</v>
      </c>
      <c r="F10" s="219">
        <f t="shared" si="0"/>
        <v>3404414</v>
      </c>
      <c r="G10" s="219">
        <v>3404414</v>
      </c>
      <c r="H10" s="118">
        <v>0</v>
      </c>
      <c r="I10" s="224"/>
      <c r="J10" s="224"/>
    </row>
    <row r="11" spans="1:10" ht="25.5" customHeight="1">
      <c r="A11" s="23" t="s">
        <v>81</v>
      </c>
      <c r="B11" s="23" t="s">
        <v>90</v>
      </c>
      <c r="C11" s="23" t="s">
        <v>91</v>
      </c>
      <c r="D11" s="23" t="s">
        <v>84</v>
      </c>
      <c r="E11" s="91" t="s">
        <v>92</v>
      </c>
      <c r="F11" s="219">
        <f t="shared" si="0"/>
        <v>200000</v>
      </c>
      <c r="G11" s="219">
        <v>0</v>
      </c>
      <c r="H11" s="118">
        <v>200000</v>
      </c>
      <c r="I11" s="224"/>
      <c r="J11" s="224"/>
    </row>
    <row r="12" spans="1:10" ht="25.5" customHeight="1">
      <c r="A12" s="23" t="s">
        <v>93</v>
      </c>
      <c r="B12" s="23" t="s">
        <v>91</v>
      </c>
      <c r="C12" s="23" t="s">
        <v>83</v>
      </c>
      <c r="D12" s="23" t="s">
        <v>84</v>
      </c>
      <c r="E12" s="91" t="s">
        <v>94</v>
      </c>
      <c r="F12" s="219">
        <f t="shared" si="0"/>
        <v>907840</v>
      </c>
      <c r="G12" s="219">
        <v>907840</v>
      </c>
      <c r="H12" s="118">
        <v>0</v>
      </c>
      <c r="I12" s="224"/>
      <c r="J12" s="224"/>
    </row>
    <row r="13" spans="1:10" ht="25.5" customHeight="1">
      <c r="A13" s="23" t="s">
        <v>93</v>
      </c>
      <c r="B13" s="23" t="s">
        <v>91</v>
      </c>
      <c r="C13" s="23" t="s">
        <v>91</v>
      </c>
      <c r="D13" s="23" t="s">
        <v>84</v>
      </c>
      <c r="E13" s="91" t="s">
        <v>95</v>
      </c>
      <c r="F13" s="219">
        <f t="shared" si="0"/>
        <v>1397527</v>
      </c>
      <c r="G13" s="219">
        <v>1397527</v>
      </c>
      <c r="H13" s="118">
        <v>0</v>
      </c>
      <c r="I13" s="224"/>
      <c r="J13" s="224"/>
    </row>
    <row r="14" spans="1:10" ht="25.5" customHeight="1">
      <c r="A14" s="23" t="s">
        <v>96</v>
      </c>
      <c r="B14" s="23" t="s">
        <v>90</v>
      </c>
      <c r="C14" s="23" t="s">
        <v>83</v>
      </c>
      <c r="D14" s="23" t="s">
        <v>84</v>
      </c>
      <c r="E14" s="91" t="s">
        <v>97</v>
      </c>
      <c r="F14" s="219">
        <f t="shared" si="0"/>
        <v>386316</v>
      </c>
      <c r="G14" s="219">
        <v>386316</v>
      </c>
      <c r="H14" s="219">
        <v>0</v>
      </c>
      <c r="I14" s="224"/>
      <c r="J14" s="224"/>
    </row>
    <row r="15" spans="1:10" ht="25.5" customHeight="1">
      <c r="A15" s="23" t="s">
        <v>96</v>
      </c>
      <c r="B15" s="23" t="s">
        <v>90</v>
      </c>
      <c r="C15" s="23" t="s">
        <v>86</v>
      </c>
      <c r="D15" s="23" t="s">
        <v>84</v>
      </c>
      <c r="E15" s="91" t="s">
        <v>98</v>
      </c>
      <c r="F15" s="219">
        <f t="shared" si="0"/>
        <v>236836</v>
      </c>
      <c r="G15" s="219">
        <v>236836</v>
      </c>
      <c r="H15" s="219">
        <v>0</v>
      </c>
      <c r="I15" s="224"/>
      <c r="J15" s="224"/>
    </row>
    <row r="16" spans="1:10" ht="25.5" customHeight="1">
      <c r="A16" s="23" t="s">
        <v>96</v>
      </c>
      <c r="B16" s="23" t="s">
        <v>90</v>
      </c>
      <c r="C16" s="23" t="s">
        <v>99</v>
      </c>
      <c r="D16" s="23" t="s">
        <v>84</v>
      </c>
      <c r="E16" s="91" t="s">
        <v>100</v>
      </c>
      <c r="F16" s="219">
        <f t="shared" si="0"/>
        <v>243252</v>
      </c>
      <c r="G16" s="219">
        <v>243252</v>
      </c>
      <c r="H16" s="219">
        <v>0</v>
      </c>
      <c r="I16" s="224"/>
      <c r="J16" s="224"/>
    </row>
    <row r="17" spans="1:10" ht="25.5" customHeight="1">
      <c r="A17" s="23" t="s">
        <v>101</v>
      </c>
      <c r="B17" s="23" t="s">
        <v>86</v>
      </c>
      <c r="C17" s="23" t="s">
        <v>83</v>
      </c>
      <c r="D17" s="23" t="s">
        <v>84</v>
      </c>
      <c r="E17" s="91" t="s">
        <v>102</v>
      </c>
      <c r="F17" s="219">
        <f t="shared" si="0"/>
        <v>1048144</v>
      </c>
      <c r="G17" s="219">
        <v>1048144</v>
      </c>
      <c r="H17" s="219">
        <v>0</v>
      </c>
      <c r="I17" s="224"/>
      <c r="J17" s="224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170" customWidth="1"/>
    <col min="3" max="3" width="53.5" style="0" customWidth="1"/>
    <col min="4" max="5" width="24.83203125" style="170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1"/>
      <c r="B1" s="172"/>
      <c r="C1" s="171"/>
      <c r="D1" s="172"/>
      <c r="E1" s="172"/>
      <c r="F1" s="171"/>
      <c r="G1" s="171"/>
      <c r="H1" s="3" t="s">
        <v>110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</row>
    <row r="2" spans="1:34" ht="20.25" customHeight="1">
      <c r="A2" s="4" t="s">
        <v>111</v>
      </c>
      <c r="B2" s="4"/>
      <c r="C2" s="4"/>
      <c r="D2" s="4"/>
      <c r="E2" s="4"/>
      <c r="F2" s="4"/>
      <c r="G2" s="4"/>
      <c r="H2" s="4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3" spans="1:34" ht="20.25" customHeight="1">
      <c r="A3" s="5" t="s">
        <v>5</v>
      </c>
      <c r="B3" s="173"/>
      <c r="C3" s="1"/>
      <c r="D3" s="174"/>
      <c r="E3" s="174"/>
      <c r="F3" s="1"/>
      <c r="G3" s="1"/>
      <c r="H3" s="7" t="s">
        <v>6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</row>
    <row r="4" spans="1:34" ht="20.25" customHeight="1">
      <c r="A4" s="175" t="s">
        <v>7</v>
      </c>
      <c r="B4" s="176"/>
      <c r="C4" s="175" t="s">
        <v>8</v>
      </c>
      <c r="D4" s="177"/>
      <c r="E4" s="177"/>
      <c r="F4" s="177"/>
      <c r="G4" s="177"/>
      <c r="H4" s="176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</row>
    <row r="5" spans="1:34" ht="20.25" customHeight="1">
      <c r="A5" s="178" t="s">
        <v>9</v>
      </c>
      <c r="B5" s="179" t="s">
        <v>10</v>
      </c>
      <c r="C5" s="178" t="s">
        <v>9</v>
      </c>
      <c r="D5" s="180" t="s">
        <v>58</v>
      </c>
      <c r="E5" s="179" t="s">
        <v>112</v>
      </c>
      <c r="F5" s="181" t="s">
        <v>113</v>
      </c>
      <c r="G5" s="178" t="s">
        <v>114</v>
      </c>
      <c r="H5" s="181" t="s">
        <v>115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</row>
    <row r="6" spans="1:34" ht="20.25" customHeight="1">
      <c r="A6" s="182" t="s">
        <v>116</v>
      </c>
      <c r="B6" s="183">
        <f>B7+B8</f>
        <v>26282488</v>
      </c>
      <c r="C6" s="184" t="s">
        <v>117</v>
      </c>
      <c r="D6" s="183">
        <f>SUM(E6:H6)</f>
        <v>26282488</v>
      </c>
      <c r="E6" s="183">
        <f>SUM(E7:E35)</f>
        <v>26282488</v>
      </c>
      <c r="F6" s="185">
        <f>SUM(F7:F35)</f>
        <v>0</v>
      </c>
      <c r="G6" s="186">
        <f>SUM(G7:G35)</f>
        <v>0</v>
      </c>
      <c r="H6" s="186">
        <f>SUM(H7:H35)</f>
        <v>0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4" ht="20.25" customHeight="1">
      <c r="A7" s="182" t="s">
        <v>118</v>
      </c>
      <c r="B7" s="57">
        <v>26282488</v>
      </c>
      <c r="C7" s="184" t="s">
        <v>119</v>
      </c>
      <c r="D7" s="183">
        <f aca="true" t="shared" si="0" ref="D7:D35">SUM(E7:H7)</f>
        <v>22062573</v>
      </c>
      <c r="E7" s="187">
        <v>22062573</v>
      </c>
      <c r="F7" s="188">
        <v>0</v>
      </c>
      <c r="G7" s="189">
        <v>0</v>
      </c>
      <c r="H7" s="186">
        <v>0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4" ht="20.25" customHeight="1">
      <c r="A8" s="182" t="s">
        <v>120</v>
      </c>
      <c r="B8" s="57"/>
      <c r="C8" s="184" t="s">
        <v>121</v>
      </c>
      <c r="D8" s="183">
        <f t="shared" si="0"/>
        <v>0</v>
      </c>
      <c r="E8" s="187"/>
      <c r="F8" s="188">
        <v>0</v>
      </c>
      <c r="G8" s="189">
        <v>0</v>
      </c>
      <c r="H8" s="186">
        <v>0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</row>
    <row r="9" spans="1:34" ht="20.25" customHeight="1">
      <c r="A9" s="182" t="s">
        <v>122</v>
      </c>
      <c r="B9" s="57"/>
      <c r="C9" s="184" t="s">
        <v>123</v>
      </c>
      <c r="D9" s="183">
        <f t="shared" si="0"/>
        <v>0</v>
      </c>
      <c r="E9" s="187"/>
      <c r="F9" s="188">
        <v>0</v>
      </c>
      <c r="G9" s="189">
        <v>0</v>
      </c>
      <c r="H9" s="186">
        <v>0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:34" ht="20.25" customHeight="1">
      <c r="A10" s="182" t="s">
        <v>124</v>
      </c>
      <c r="B10" s="190"/>
      <c r="C10" s="184" t="s">
        <v>125</v>
      </c>
      <c r="D10" s="183">
        <f t="shared" si="0"/>
        <v>0</v>
      </c>
      <c r="E10" s="187"/>
      <c r="F10" s="188">
        <v>0</v>
      </c>
      <c r="G10" s="189">
        <v>0</v>
      </c>
      <c r="H10" s="186">
        <v>0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</row>
    <row r="11" spans="1:34" ht="20.25" customHeight="1">
      <c r="A11" s="182" t="s">
        <v>118</v>
      </c>
      <c r="B11" s="183"/>
      <c r="C11" s="184" t="s">
        <v>126</v>
      </c>
      <c r="D11" s="183">
        <f t="shared" si="0"/>
        <v>0</v>
      </c>
      <c r="E11" s="187"/>
      <c r="F11" s="188">
        <v>0</v>
      </c>
      <c r="G11" s="189">
        <v>0</v>
      </c>
      <c r="H11" s="186">
        <v>0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</row>
    <row r="12" spans="1:34" ht="20.25" customHeight="1">
      <c r="A12" s="182" t="s">
        <v>120</v>
      </c>
      <c r="B12" s="183"/>
      <c r="C12" s="184" t="s">
        <v>127</v>
      </c>
      <c r="D12" s="183">
        <f t="shared" si="0"/>
        <v>0</v>
      </c>
      <c r="E12" s="187"/>
      <c r="F12" s="188">
        <v>0</v>
      </c>
      <c r="G12" s="189">
        <v>0</v>
      </c>
      <c r="H12" s="186">
        <v>0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</row>
    <row r="13" spans="1:34" ht="20.25" customHeight="1">
      <c r="A13" s="182" t="s">
        <v>122</v>
      </c>
      <c r="B13" s="183">
        <v>0</v>
      </c>
      <c r="C13" s="184" t="s">
        <v>128</v>
      </c>
      <c r="D13" s="183">
        <f t="shared" si="0"/>
        <v>0</v>
      </c>
      <c r="E13" s="187"/>
      <c r="F13" s="188">
        <v>0</v>
      </c>
      <c r="G13" s="189">
        <v>0</v>
      </c>
      <c r="H13" s="186">
        <v>0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</row>
    <row r="14" spans="1:34" ht="20.25" customHeight="1">
      <c r="A14" s="182" t="s">
        <v>129</v>
      </c>
      <c r="B14" s="57">
        <v>0</v>
      </c>
      <c r="C14" s="184" t="s">
        <v>130</v>
      </c>
      <c r="D14" s="183">
        <v>798467</v>
      </c>
      <c r="E14" s="187">
        <v>2305367</v>
      </c>
      <c r="F14" s="188">
        <v>0</v>
      </c>
      <c r="G14" s="189">
        <v>0</v>
      </c>
      <c r="H14" s="186">
        <v>0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</row>
    <row r="15" spans="1:34" ht="20.25" customHeight="1">
      <c r="A15" s="191"/>
      <c r="B15" s="192"/>
      <c r="C15" s="193" t="s">
        <v>131</v>
      </c>
      <c r="D15" s="183">
        <f t="shared" si="0"/>
        <v>0</v>
      </c>
      <c r="E15" s="187"/>
      <c r="F15" s="188">
        <v>0</v>
      </c>
      <c r="G15" s="189">
        <v>0</v>
      </c>
      <c r="H15" s="186">
        <v>0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</row>
    <row r="16" spans="1:34" ht="20.25" customHeight="1">
      <c r="A16" s="191"/>
      <c r="B16" s="57"/>
      <c r="C16" s="193" t="s">
        <v>132</v>
      </c>
      <c r="D16" s="183">
        <f t="shared" si="0"/>
        <v>866404</v>
      </c>
      <c r="E16" s="187">
        <v>866404</v>
      </c>
      <c r="F16" s="188">
        <v>0</v>
      </c>
      <c r="G16" s="189">
        <v>0</v>
      </c>
      <c r="H16" s="186">
        <v>0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</row>
    <row r="17" spans="1:34" ht="20.25" customHeight="1">
      <c r="A17" s="191"/>
      <c r="B17" s="57"/>
      <c r="C17" s="193" t="s">
        <v>133</v>
      </c>
      <c r="D17" s="183">
        <f t="shared" si="0"/>
        <v>0</v>
      </c>
      <c r="E17" s="187"/>
      <c r="F17" s="188">
        <v>0</v>
      </c>
      <c r="G17" s="189">
        <v>0</v>
      </c>
      <c r="H17" s="186">
        <v>0</v>
      </c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</row>
    <row r="18" spans="1:34" ht="20.25" customHeight="1">
      <c r="A18" s="191"/>
      <c r="B18" s="57"/>
      <c r="C18" s="193" t="s">
        <v>134</v>
      </c>
      <c r="D18" s="183">
        <f t="shared" si="0"/>
        <v>0</v>
      </c>
      <c r="E18" s="187"/>
      <c r="F18" s="194"/>
      <c r="G18" s="189">
        <v>0</v>
      </c>
      <c r="H18" s="186">
        <v>0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</row>
    <row r="19" spans="1:34" ht="20.25" customHeight="1">
      <c r="A19" s="191"/>
      <c r="B19" s="57"/>
      <c r="C19" s="193" t="s">
        <v>135</v>
      </c>
      <c r="D19" s="183">
        <f t="shared" si="0"/>
        <v>0</v>
      </c>
      <c r="E19" s="187"/>
      <c r="F19" s="188">
        <v>0</v>
      </c>
      <c r="G19" s="189">
        <v>0</v>
      </c>
      <c r="H19" s="186">
        <v>0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</row>
    <row r="20" spans="1:34" ht="20.25" customHeight="1">
      <c r="A20" s="191"/>
      <c r="B20" s="57"/>
      <c r="C20" s="193" t="s">
        <v>136</v>
      </c>
      <c r="D20" s="183">
        <f t="shared" si="0"/>
        <v>0</v>
      </c>
      <c r="E20" s="187"/>
      <c r="F20" s="188">
        <v>0</v>
      </c>
      <c r="G20" s="189">
        <v>0</v>
      </c>
      <c r="H20" s="186">
        <v>0</v>
      </c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</row>
    <row r="21" spans="1:34" ht="20.25" customHeight="1">
      <c r="A21" s="191"/>
      <c r="B21" s="57"/>
      <c r="C21" s="193" t="s">
        <v>137</v>
      </c>
      <c r="D21" s="183">
        <f t="shared" si="0"/>
        <v>0</v>
      </c>
      <c r="E21" s="187"/>
      <c r="F21" s="188">
        <v>0</v>
      </c>
      <c r="G21" s="189">
        <v>0</v>
      </c>
      <c r="H21" s="186">
        <v>0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</row>
    <row r="22" spans="1:34" ht="20.25" customHeight="1">
      <c r="A22" s="191"/>
      <c r="B22" s="57"/>
      <c r="C22" s="193" t="s">
        <v>138</v>
      </c>
      <c r="D22" s="183">
        <f t="shared" si="0"/>
        <v>0</v>
      </c>
      <c r="E22" s="187"/>
      <c r="F22" s="188">
        <v>0</v>
      </c>
      <c r="G22" s="189">
        <v>0</v>
      </c>
      <c r="H22" s="186">
        <v>0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</row>
    <row r="23" spans="1:34" ht="20.25" customHeight="1">
      <c r="A23" s="191"/>
      <c r="B23" s="57"/>
      <c r="C23" s="193" t="s">
        <v>139</v>
      </c>
      <c r="D23" s="183">
        <f t="shared" si="0"/>
        <v>0</v>
      </c>
      <c r="E23" s="187"/>
      <c r="F23" s="188">
        <v>0</v>
      </c>
      <c r="G23" s="189">
        <v>0</v>
      </c>
      <c r="H23" s="186">
        <v>0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</row>
    <row r="24" spans="1:34" ht="20.25" customHeight="1">
      <c r="A24" s="191"/>
      <c r="B24" s="57"/>
      <c r="C24" s="193" t="s">
        <v>140</v>
      </c>
      <c r="D24" s="183">
        <f t="shared" si="0"/>
        <v>0</v>
      </c>
      <c r="E24" s="187"/>
      <c r="F24" s="188">
        <v>0</v>
      </c>
      <c r="G24" s="189">
        <v>0</v>
      </c>
      <c r="H24" s="186">
        <v>0</v>
      </c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</row>
    <row r="25" spans="1:34" ht="20.25" customHeight="1">
      <c r="A25" s="191"/>
      <c r="B25" s="57"/>
      <c r="C25" s="193" t="s">
        <v>141</v>
      </c>
      <c r="D25" s="183">
        <f t="shared" si="0"/>
        <v>0</v>
      </c>
      <c r="E25" s="187"/>
      <c r="F25" s="194"/>
      <c r="G25" s="189">
        <v>0</v>
      </c>
      <c r="H25" s="186">
        <v>0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</row>
    <row r="26" spans="1:34" ht="20.25" customHeight="1">
      <c r="A26" s="193"/>
      <c r="B26" s="57"/>
      <c r="C26" s="193" t="s">
        <v>142</v>
      </c>
      <c r="D26" s="183">
        <f t="shared" si="0"/>
        <v>1048144</v>
      </c>
      <c r="E26" s="187">
        <v>1048144</v>
      </c>
      <c r="F26" s="188">
        <v>0</v>
      </c>
      <c r="G26" s="189">
        <v>0</v>
      </c>
      <c r="H26" s="186">
        <v>0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</row>
    <row r="27" spans="1:34" ht="20.25" customHeight="1">
      <c r="A27" s="193"/>
      <c r="B27" s="57"/>
      <c r="C27" s="193" t="s">
        <v>143</v>
      </c>
      <c r="D27" s="183">
        <f t="shared" si="0"/>
        <v>0</v>
      </c>
      <c r="E27" s="187">
        <v>0</v>
      </c>
      <c r="F27" s="188">
        <v>0</v>
      </c>
      <c r="G27" s="189">
        <v>0</v>
      </c>
      <c r="H27" s="186">
        <v>0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</row>
    <row r="28" spans="1:34" ht="20.25" customHeight="1">
      <c r="A28" s="193"/>
      <c r="B28" s="57"/>
      <c r="C28" s="193" t="s">
        <v>144</v>
      </c>
      <c r="D28" s="183">
        <f t="shared" si="0"/>
        <v>0</v>
      </c>
      <c r="E28" s="187"/>
      <c r="F28" s="188">
        <v>0</v>
      </c>
      <c r="G28" s="189">
        <v>0</v>
      </c>
      <c r="H28" s="186">
        <v>0</v>
      </c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</row>
    <row r="29" spans="1:34" ht="20.25" customHeight="1">
      <c r="A29" s="193"/>
      <c r="B29" s="57"/>
      <c r="C29" s="193" t="s">
        <v>145</v>
      </c>
      <c r="D29" s="183"/>
      <c r="E29" s="187">
        <v>0</v>
      </c>
      <c r="F29" s="188"/>
      <c r="G29" s="189"/>
      <c r="H29" s="186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</row>
    <row r="30" spans="1:34" ht="20.25" customHeight="1">
      <c r="A30" s="193"/>
      <c r="B30" s="57"/>
      <c r="C30" s="193" t="s">
        <v>146</v>
      </c>
      <c r="D30" s="183">
        <f t="shared" si="0"/>
        <v>0</v>
      </c>
      <c r="E30" s="187">
        <v>0</v>
      </c>
      <c r="F30" s="188">
        <v>0</v>
      </c>
      <c r="G30" s="189">
        <v>0</v>
      </c>
      <c r="H30" s="186">
        <v>0</v>
      </c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</row>
    <row r="31" spans="1:34" ht="20.25" customHeight="1">
      <c r="A31" s="193"/>
      <c r="B31" s="57"/>
      <c r="C31" s="193" t="s">
        <v>147</v>
      </c>
      <c r="D31" s="183">
        <f t="shared" si="0"/>
        <v>0</v>
      </c>
      <c r="E31" s="187"/>
      <c r="F31" s="188">
        <v>0</v>
      </c>
      <c r="G31" s="189">
        <v>0</v>
      </c>
      <c r="H31" s="186">
        <v>0</v>
      </c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</row>
    <row r="32" spans="1:34" ht="20.25" customHeight="1">
      <c r="A32" s="193"/>
      <c r="B32" s="57"/>
      <c r="C32" s="193" t="s">
        <v>148</v>
      </c>
      <c r="D32" s="183">
        <f t="shared" si="0"/>
        <v>0</v>
      </c>
      <c r="E32" s="187">
        <v>0</v>
      </c>
      <c r="F32" s="188">
        <v>0</v>
      </c>
      <c r="G32" s="189">
        <v>0</v>
      </c>
      <c r="H32" s="186">
        <v>0</v>
      </c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</row>
    <row r="33" spans="1:34" ht="20.25" customHeight="1">
      <c r="A33" s="193"/>
      <c r="B33" s="57"/>
      <c r="C33" s="193" t="s">
        <v>149</v>
      </c>
      <c r="D33" s="183">
        <f t="shared" si="0"/>
        <v>0</v>
      </c>
      <c r="E33" s="187">
        <v>0</v>
      </c>
      <c r="F33" s="188">
        <v>0</v>
      </c>
      <c r="G33" s="189">
        <v>0</v>
      </c>
      <c r="H33" s="186">
        <v>0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</row>
    <row r="34" spans="1:34" ht="20.25" customHeight="1">
      <c r="A34" s="193"/>
      <c r="B34" s="57"/>
      <c r="C34" s="193" t="s">
        <v>150</v>
      </c>
      <c r="D34" s="183">
        <f t="shared" si="0"/>
        <v>0</v>
      </c>
      <c r="E34" s="187">
        <v>0</v>
      </c>
      <c r="F34" s="188">
        <v>0</v>
      </c>
      <c r="G34" s="189">
        <v>0</v>
      </c>
      <c r="H34" s="186">
        <v>0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</row>
    <row r="35" spans="1:34" ht="20.25" customHeight="1">
      <c r="A35" s="193"/>
      <c r="B35" s="57"/>
      <c r="C35" s="193" t="s">
        <v>151</v>
      </c>
      <c r="D35" s="183">
        <f t="shared" si="0"/>
        <v>0</v>
      </c>
      <c r="E35" s="195">
        <v>0</v>
      </c>
      <c r="F35" s="196">
        <v>0</v>
      </c>
      <c r="G35" s="197">
        <v>0</v>
      </c>
      <c r="H35" s="198">
        <v>0</v>
      </c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</row>
    <row r="36" spans="1:34" ht="20.25" customHeight="1">
      <c r="A36" s="178"/>
      <c r="B36" s="199"/>
      <c r="C36" s="178"/>
      <c r="D36" s="199"/>
      <c r="E36" s="200"/>
      <c r="F36" s="201"/>
      <c r="G36" s="202"/>
      <c r="H36" s="20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</row>
    <row r="37" spans="1:34" ht="20.25" customHeight="1">
      <c r="A37" s="193"/>
      <c r="B37" s="57"/>
      <c r="C37" s="193" t="s">
        <v>152</v>
      </c>
      <c r="D37" s="203">
        <f>SUM(E37:H37)</f>
        <v>0</v>
      </c>
      <c r="E37" s="195">
        <v>0</v>
      </c>
      <c r="F37" s="196">
        <v>0</v>
      </c>
      <c r="G37" s="197">
        <v>0</v>
      </c>
      <c r="H37" s="198">
        <v>0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</row>
    <row r="38" spans="1:34" ht="20.25" customHeight="1">
      <c r="A38" s="193"/>
      <c r="B38" s="199"/>
      <c r="C38" s="193"/>
      <c r="D38" s="199"/>
      <c r="E38" s="204"/>
      <c r="F38" s="205"/>
      <c r="G38" s="206"/>
      <c r="H38" s="206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</row>
    <row r="39" spans="1:34" ht="20.25" customHeight="1">
      <c r="A39" s="178" t="s">
        <v>53</v>
      </c>
      <c r="B39" s="199">
        <f>SUM(B6,B10)</f>
        <v>26282488</v>
      </c>
      <c r="C39" s="178" t="s">
        <v>54</v>
      </c>
      <c r="D39" s="203">
        <f>SUM(E39:H39)</f>
        <v>26282488</v>
      </c>
      <c r="E39" s="199">
        <f>SUM(E7:E37)</f>
        <v>26282488</v>
      </c>
      <c r="F39" s="207">
        <f>SUM(F7:F37)</f>
        <v>0</v>
      </c>
      <c r="G39" s="208">
        <f>SUM(G7:G37)</f>
        <v>0</v>
      </c>
      <c r="H39" s="208">
        <f>SUM(H7:H37)</f>
        <v>0</v>
      </c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</row>
    <row r="40" spans="1:34" ht="20.25" customHeight="1">
      <c r="A40" s="209"/>
      <c r="B40" s="210"/>
      <c r="C40" s="211"/>
      <c r="D40" s="172"/>
      <c r="E40" s="172"/>
      <c r="F40" s="211"/>
      <c r="G40" s="21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6"/>
  <sheetViews>
    <sheetView showZeros="0" workbookViewId="0" topLeftCell="A1">
      <selection activeCell="I23" sqref="I23"/>
    </sheetView>
  </sheetViews>
  <sheetFormatPr defaultColWidth="9.16015625" defaultRowHeight="12.75" customHeight="1"/>
  <cols>
    <col min="1" max="1" width="4.5" style="0" customWidth="1"/>
    <col min="2" max="2" width="4.5" style="123" customWidth="1"/>
    <col min="3" max="3" width="10.33203125" style="0" customWidth="1"/>
    <col min="4" max="4" width="37" style="0" customWidth="1"/>
    <col min="5" max="5" width="15.83203125" style="32" customWidth="1"/>
    <col min="6" max="6" width="13.16015625" style="32" customWidth="1"/>
    <col min="7" max="7" width="12.33203125" style="32" customWidth="1"/>
    <col min="8" max="8" width="12.5" style="32" customWidth="1"/>
    <col min="9" max="10" width="11.66015625" style="32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3"/>
      <c r="B1" s="124"/>
      <c r="C1" s="34"/>
      <c r="D1" s="34"/>
      <c r="E1" s="35"/>
      <c r="F1" s="35"/>
      <c r="G1" s="35"/>
      <c r="H1" s="35"/>
      <c r="I1" s="35"/>
      <c r="J1" s="35"/>
      <c r="K1" s="34"/>
      <c r="L1" s="34"/>
      <c r="M1" s="34"/>
      <c r="N1" s="34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63"/>
      <c r="AN1" s="163"/>
      <c r="AO1" s="164" t="s">
        <v>153</v>
      </c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</row>
    <row r="2" spans="1:253" ht="19.5" customHeight="1">
      <c r="A2" s="4" t="s">
        <v>154</v>
      </c>
      <c r="B2" s="12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</row>
    <row r="3" spans="1:253" ht="19.5" customHeight="1">
      <c r="A3" s="39" t="s">
        <v>5</v>
      </c>
      <c r="B3" s="126"/>
      <c r="C3" s="39"/>
      <c r="D3" s="39"/>
      <c r="E3" s="35"/>
      <c r="F3" s="35"/>
      <c r="G3" s="35"/>
      <c r="H3" s="35"/>
      <c r="I3" s="35"/>
      <c r="J3" s="35"/>
      <c r="K3" s="154"/>
      <c r="L3" s="154"/>
      <c r="M3" s="154"/>
      <c r="N3" s="154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37"/>
      <c r="AJ3" s="37"/>
      <c r="AK3" s="37"/>
      <c r="AL3" s="37"/>
      <c r="AM3" s="163"/>
      <c r="AN3" s="163"/>
      <c r="AO3" s="165" t="s">
        <v>6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19.5" customHeight="1">
      <c r="A4" s="41" t="s">
        <v>57</v>
      </c>
      <c r="B4" s="127"/>
      <c r="C4" s="128"/>
      <c r="D4" s="129"/>
      <c r="E4" s="130" t="s">
        <v>155</v>
      </c>
      <c r="F4" s="131" t="s">
        <v>156</v>
      </c>
      <c r="G4" s="132"/>
      <c r="H4" s="132"/>
      <c r="I4" s="132"/>
      <c r="J4" s="132"/>
      <c r="K4" s="132"/>
      <c r="L4" s="132"/>
      <c r="M4" s="132"/>
      <c r="N4" s="132"/>
      <c r="O4" s="156"/>
      <c r="P4" s="131" t="s">
        <v>157</v>
      </c>
      <c r="Q4" s="132"/>
      <c r="R4" s="132"/>
      <c r="S4" s="132"/>
      <c r="T4" s="132"/>
      <c r="U4" s="132"/>
      <c r="V4" s="132"/>
      <c r="W4" s="132"/>
      <c r="X4" s="132"/>
      <c r="Y4" s="156"/>
      <c r="Z4" s="159" t="s">
        <v>158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ht="19.5" customHeight="1">
      <c r="A5" s="68" t="s">
        <v>68</v>
      </c>
      <c r="B5" s="133"/>
      <c r="C5" s="8" t="s">
        <v>69</v>
      </c>
      <c r="D5" s="8" t="s">
        <v>109</v>
      </c>
      <c r="E5" s="130"/>
      <c r="F5" s="134" t="s">
        <v>58</v>
      </c>
      <c r="G5" s="135" t="s">
        <v>159</v>
      </c>
      <c r="H5" s="136"/>
      <c r="I5" s="157"/>
      <c r="J5" s="135" t="s">
        <v>160</v>
      </c>
      <c r="K5" s="136"/>
      <c r="L5" s="157"/>
      <c r="M5" s="135" t="s">
        <v>161</v>
      </c>
      <c r="N5" s="136"/>
      <c r="O5" s="157"/>
      <c r="P5" s="134" t="s">
        <v>58</v>
      </c>
      <c r="Q5" s="135" t="s">
        <v>159</v>
      </c>
      <c r="R5" s="136"/>
      <c r="S5" s="157"/>
      <c r="T5" s="135" t="s">
        <v>160</v>
      </c>
      <c r="U5" s="136"/>
      <c r="V5" s="157"/>
      <c r="W5" s="135" t="s">
        <v>114</v>
      </c>
      <c r="X5" s="136"/>
      <c r="Y5" s="157"/>
      <c r="Z5" s="134" t="s">
        <v>58</v>
      </c>
      <c r="AA5" s="161" t="s">
        <v>159</v>
      </c>
      <c r="AB5" s="162"/>
      <c r="AC5" s="162"/>
      <c r="AD5" s="161" t="s">
        <v>160</v>
      </c>
      <c r="AE5" s="162"/>
      <c r="AF5" s="162"/>
      <c r="AG5" s="161" t="s">
        <v>161</v>
      </c>
      <c r="AH5" s="162"/>
      <c r="AI5" s="162"/>
      <c r="AJ5" s="161" t="s">
        <v>162</v>
      </c>
      <c r="AK5" s="162"/>
      <c r="AL5" s="162"/>
      <c r="AM5" s="161" t="s">
        <v>115</v>
      </c>
      <c r="AN5" s="162"/>
      <c r="AO5" s="162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ht="29.25" customHeight="1">
      <c r="A6" s="17" t="s">
        <v>78</v>
      </c>
      <c r="B6" s="137" t="s">
        <v>79</v>
      </c>
      <c r="C6" s="15"/>
      <c r="D6" s="15"/>
      <c r="E6" s="138"/>
      <c r="F6" s="139"/>
      <c r="G6" s="140" t="s">
        <v>73</v>
      </c>
      <c r="H6" s="141" t="s">
        <v>105</v>
      </c>
      <c r="I6" s="141" t="s">
        <v>106</v>
      </c>
      <c r="J6" s="140" t="s">
        <v>73</v>
      </c>
      <c r="K6" s="141" t="s">
        <v>105</v>
      </c>
      <c r="L6" s="141" t="s">
        <v>106</v>
      </c>
      <c r="M6" s="140" t="s">
        <v>73</v>
      </c>
      <c r="N6" s="141" t="s">
        <v>105</v>
      </c>
      <c r="O6" s="15" t="s">
        <v>106</v>
      </c>
      <c r="P6" s="139"/>
      <c r="Q6" s="140" t="s">
        <v>73</v>
      </c>
      <c r="R6" s="17" t="s">
        <v>105</v>
      </c>
      <c r="S6" s="17" t="s">
        <v>106</v>
      </c>
      <c r="T6" s="140" t="s">
        <v>73</v>
      </c>
      <c r="U6" s="17" t="s">
        <v>105</v>
      </c>
      <c r="V6" s="15" t="s">
        <v>106</v>
      </c>
      <c r="W6" s="17" t="s">
        <v>73</v>
      </c>
      <c r="X6" s="17" t="s">
        <v>105</v>
      </c>
      <c r="Y6" s="17" t="s">
        <v>106</v>
      </c>
      <c r="Z6" s="139"/>
      <c r="AA6" s="140" t="s">
        <v>73</v>
      </c>
      <c r="AB6" s="17" t="s">
        <v>105</v>
      </c>
      <c r="AC6" s="17" t="s">
        <v>106</v>
      </c>
      <c r="AD6" s="140" t="s">
        <v>73</v>
      </c>
      <c r="AE6" s="17" t="s">
        <v>105</v>
      </c>
      <c r="AF6" s="17" t="s">
        <v>106</v>
      </c>
      <c r="AG6" s="140" t="s">
        <v>73</v>
      </c>
      <c r="AH6" s="141" t="s">
        <v>105</v>
      </c>
      <c r="AI6" s="141" t="s">
        <v>106</v>
      </c>
      <c r="AJ6" s="140" t="s">
        <v>73</v>
      </c>
      <c r="AK6" s="141" t="s">
        <v>105</v>
      </c>
      <c r="AL6" s="141" t="s">
        <v>106</v>
      </c>
      <c r="AM6" s="140" t="s">
        <v>73</v>
      </c>
      <c r="AN6" s="141" t="s">
        <v>105</v>
      </c>
      <c r="AO6" s="141" t="s">
        <v>106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122" customFormat="1" ht="19.5" customHeight="1">
      <c r="A7" s="27"/>
      <c r="B7" s="77"/>
      <c r="C7" s="142"/>
      <c r="D7" s="142" t="s">
        <v>58</v>
      </c>
      <c r="E7" s="27">
        <f>F7+P7+Z7</f>
        <v>50498238</v>
      </c>
      <c r="F7" s="27">
        <f>G7+J7+M7</f>
        <v>50498238</v>
      </c>
      <c r="G7" s="27">
        <f>H7+I7</f>
        <v>50498238</v>
      </c>
      <c r="H7" s="27">
        <f>H8+H14+H23</f>
        <v>29588238</v>
      </c>
      <c r="I7" s="27">
        <f>I8+I14+I23</f>
        <v>20910000</v>
      </c>
      <c r="J7" s="24">
        <v>0</v>
      </c>
      <c r="K7" s="142">
        <v>0</v>
      </c>
      <c r="L7" s="144">
        <v>0</v>
      </c>
      <c r="M7" s="158">
        <v>0</v>
      </c>
      <c r="N7" s="142">
        <v>0</v>
      </c>
      <c r="O7" s="144">
        <v>0</v>
      </c>
      <c r="P7" s="158">
        <v>0</v>
      </c>
      <c r="Q7" s="142">
        <v>0</v>
      </c>
      <c r="R7" s="142">
        <v>0</v>
      </c>
      <c r="S7" s="144">
        <v>0</v>
      </c>
      <c r="T7" s="158">
        <v>0</v>
      </c>
      <c r="U7" s="142">
        <v>0</v>
      </c>
      <c r="V7" s="142">
        <v>0</v>
      </c>
      <c r="W7" s="144">
        <v>0</v>
      </c>
      <c r="X7" s="158">
        <v>0</v>
      </c>
      <c r="Y7" s="144">
        <v>0</v>
      </c>
      <c r="Z7" s="158"/>
      <c r="AA7" s="142"/>
      <c r="AB7" s="142"/>
      <c r="AC7" s="144"/>
      <c r="AD7" s="158">
        <v>0</v>
      </c>
      <c r="AE7" s="142">
        <v>0</v>
      </c>
      <c r="AF7" s="144">
        <v>0</v>
      </c>
      <c r="AG7" s="158">
        <v>0</v>
      </c>
      <c r="AH7" s="142">
        <v>0</v>
      </c>
      <c r="AI7" s="144">
        <v>0</v>
      </c>
      <c r="AJ7" s="158"/>
      <c r="AK7" s="142"/>
      <c r="AL7" s="144"/>
      <c r="AM7" s="158">
        <v>0</v>
      </c>
      <c r="AN7" s="142">
        <v>0</v>
      </c>
      <c r="AO7" s="144">
        <v>0</v>
      </c>
      <c r="AP7" s="166"/>
      <c r="AQ7" s="167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</row>
    <row r="8" spans="1:253" s="122" customFormat="1" ht="19.5" customHeight="1">
      <c r="A8" s="27"/>
      <c r="B8" s="77"/>
      <c r="C8" s="142"/>
      <c r="D8" s="142" t="s">
        <v>163</v>
      </c>
      <c r="E8" s="27">
        <f>SUM(E9:E26)</f>
        <v>38390363</v>
      </c>
      <c r="F8" s="27">
        <f>SUM(F9:F26)</f>
        <v>38390363</v>
      </c>
      <c r="G8" s="27">
        <f>SUM(G9:G26)</f>
        <v>38390363</v>
      </c>
      <c r="H8" s="27">
        <f>SUM(H9:H26)</f>
        <v>24450363</v>
      </c>
      <c r="I8" s="27">
        <f>SUM(I9:I26)</f>
        <v>13940000</v>
      </c>
      <c r="J8" s="24">
        <v>0</v>
      </c>
      <c r="K8" s="142">
        <v>0</v>
      </c>
      <c r="L8" s="144">
        <v>0</v>
      </c>
      <c r="M8" s="158">
        <v>0</v>
      </c>
      <c r="N8" s="142">
        <v>0</v>
      </c>
      <c r="O8" s="144">
        <v>0</v>
      </c>
      <c r="P8" s="158">
        <v>0</v>
      </c>
      <c r="Q8" s="142">
        <v>0</v>
      </c>
      <c r="R8" s="142">
        <v>0</v>
      </c>
      <c r="S8" s="144">
        <v>0</v>
      </c>
      <c r="T8" s="158">
        <v>0</v>
      </c>
      <c r="U8" s="142">
        <v>0</v>
      </c>
      <c r="V8" s="142">
        <v>0</v>
      </c>
      <c r="W8" s="144">
        <v>0</v>
      </c>
      <c r="X8" s="158">
        <v>0</v>
      </c>
      <c r="Y8" s="144">
        <v>0</v>
      </c>
      <c r="Z8" s="158"/>
      <c r="AA8" s="142"/>
      <c r="AB8" s="142"/>
      <c r="AC8" s="144"/>
      <c r="AD8" s="158">
        <v>0</v>
      </c>
      <c r="AE8" s="142">
        <v>0</v>
      </c>
      <c r="AF8" s="144">
        <v>0</v>
      </c>
      <c r="AG8" s="158">
        <v>0</v>
      </c>
      <c r="AH8" s="142">
        <v>0</v>
      </c>
      <c r="AI8" s="144">
        <v>0</v>
      </c>
      <c r="AJ8" s="158">
        <v>0</v>
      </c>
      <c r="AK8" s="142">
        <v>0</v>
      </c>
      <c r="AL8" s="144">
        <v>0</v>
      </c>
      <c r="AM8" s="158">
        <v>0</v>
      </c>
      <c r="AN8" s="142">
        <v>0</v>
      </c>
      <c r="AO8" s="144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</row>
    <row r="9" spans="1:253" s="122" customFormat="1" ht="19.5" customHeight="1">
      <c r="A9" s="24" t="s">
        <v>164</v>
      </c>
      <c r="B9" s="49" t="s">
        <v>83</v>
      </c>
      <c r="C9" s="143">
        <v>105101</v>
      </c>
      <c r="D9" s="144" t="s">
        <v>165</v>
      </c>
      <c r="E9" s="145">
        <f aca="true" t="shared" si="0" ref="E9:E26">F9+P9+Z9</f>
        <v>5519426</v>
      </c>
      <c r="F9" s="145">
        <f aca="true" t="shared" si="1" ref="F9:F26">G9+J9+M9</f>
        <v>5519426</v>
      </c>
      <c r="G9" s="145">
        <f aca="true" t="shared" si="2" ref="G9:G26">SUM(H9:I9)</f>
        <v>5519426</v>
      </c>
      <c r="H9" s="145">
        <v>5519426</v>
      </c>
      <c r="I9" s="24"/>
      <c r="J9" s="24">
        <v>0</v>
      </c>
      <c r="K9" s="142">
        <v>0</v>
      </c>
      <c r="L9" s="144">
        <v>0</v>
      </c>
      <c r="M9" s="158">
        <v>0</v>
      </c>
      <c r="N9" s="142">
        <v>0</v>
      </c>
      <c r="O9" s="144">
        <v>0</v>
      </c>
      <c r="P9" s="158">
        <v>0</v>
      </c>
      <c r="Q9" s="142">
        <v>0</v>
      </c>
      <c r="R9" s="142">
        <v>0</v>
      </c>
      <c r="S9" s="144">
        <v>0</v>
      </c>
      <c r="T9" s="158">
        <v>0</v>
      </c>
      <c r="U9" s="142">
        <v>0</v>
      </c>
      <c r="V9" s="142">
        <v>0</v>
      </c>
      <c r="W9" s="144">
        <v>0</v>
      </c>
      <c r="X9" s="158">
        <v>0</v>
      </c>
      <c r="Y9" s="144">
        <v>0</v>
      </c>
      <c r="Z9" s="158"/>
      <c r="AA9" s="142"/>
      <c r="AB9" s="142"/>
      <c r="AC9" s="144"/>
      <c r="AD9" s="158">
        <v>0</v>
      </c>
      <c r="AE9" s="142">
        <v>0</v>
      </c>
      <c r="AF9" s="144">
        <v>0</v>
      </c>
      <c r="AG9" s="158">
        <v>0</v>
      </c>
      <c r="AH9" s="142">
        <v>0</v>
      </c>
      <c r="AI9" s="144">
        <v>0</v>
      </c>
      <c r="AJ9" s="158">
        <v>0</v>
      </c>
      <c r="AK9" s="142">
        <v>0</v>
      </c>
      <c r="AL9" s="144">
        <v>0</v>
      </c>
      <c r="AM9" s="158">
        <v>0</v>
      </c>
      <c r="AN9" s="142">
        <v>0</v>
      </c>
      <c r="AO9" s="144">
        <v>0</v>
      </c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</row>
    <row r="10" spans="1:253" s="122" customFormat="1" ht="19.5" customHeight="1">
      <c r="A10" s="24" t="s">
        <v>164</v>
      </c>
      <c r="B10" s="49" t="s">
        <v>86</v>
      </c>
      <c r="C10" s="143">
        <v>105101</v>
      </c>
      <c r="D10" s="144" t="s">
        <v>166</v>
      </c>
      <c r="E10" s="145">
        <f t="shared" si="0"/>
        <v>1512677</v>
      </c>
      <c r="F10" s="145">
        <f t="shared" si="1"/>
        <v>1512677</v>
      </c>
      <c r="G10" s="145">
        <f t="shared" si="2"/>
        <v>1512677</v>
      </c>
      <c r="H10" s="145">
        <v>1512677</v>
      </c>
      <c r="I10" s="24"/>
      <c r="J10" s="24">
        <v>0</v>
      </c>
      <c r="K10" s="144">
        <v>0</v>
      </c>
      <c r="L10" s="144">
        <v>0</v>
      </c>
      <c r="M10" s="158">
        <v>0</v>
      </c>
      <c r="N10" s="142">
        <v>0</v>
      </c>
      <c r="O10" s="144">
        <v>0</v>
      </c>
      <c r="P10" s="158">
        <v>0</v>
      </c>
      <c r="Q10" s="142">
        <v>0</v>
      </c>
      <c r="R10" s="142">
        <v>0</v>
      </c>
      <c r="S10" s="144">
        <v>0</v>
      </c>
      <c r="T10" s="158">
        <v>0</v>
      </c>
      <c r="U10" s="142">
        <v>0</v>
      </c>
      <c r="V10" s="142">
        <v>0</v>
      </c>
      <c r="W10" s="144">
        <v>0</v>
      </c>
      <c r="X10" s="158">
        <v>0</v>
      </c>
      <c r="Y10" s="144">
        <v>0</v>
      </c>
      <c r="Z10" s="158"/>
      <c r="AA10" s="142"/>
      <c r="AB10" s="142"/>
      <c r="AC10" s="144"/>
      <c r="AD10" s="158">
        <v>0</v>
      </c>
      <c r="AE10" s="142">
        <v>0</v>
      </c>
      <c r="AF10" s="144">
        <v>0</v>
      </c>
      <c r="AG10" s="158">
        <v>0</v>
      </c>
      <c r="AH10" s="142">
        <v>0</v>
      </c>
      <c r="AI10" s="144">
        <v>0</v>
      </c>
      <c r="AJ10" s="158">
        <v>0</v>
      </c>
      <c r="AK10" s="142">
        <v>0</v>
      </c>
      <c r="AL10" s="144">
        <v>0</v>
      </c>
      <c r="AM10" s="158">
        <v>0</v>
      </c>
      <c r="AN10" s="142">
        <v>0</v>
      </c>
      <c r="AO10" s="144">
        <v>0</v>
      </c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</row>
    <row r="11" spans="1:253" s="122" customFormat="1" ht="19.5" customHeight="1">
      <c r="A11" s="24" t="s">
        <v>164</v>
      </c>
      <c r="B11" s="49" t="s">
        <v>99</v>
      </c>
      <c r="C11" s="143">
        <v>105101</v>
      </c>
      <c r="D11" s="146" t="s">
        <v>102</v>
      </c>
      <c r="E11" s="145">
        <f t="shared" si="0"/>
        <v>662331</v>
      </c>
      <c r="F11" s="145">
        <f t="shared" si="1"/>
        <v>662331</v>
      </c>
      <c r="G11" s="145">
        <f t="shared" si="2"/>
        <v>662331</v>
      </c>
      <c r="H11" s="145">
        <v>662331</v>
      </c>
      <c r="I11" s="24"/>
      <c r="J11" s="24">
        <v>0</v>
      </c>
      <c r="K11" s="144">
        <v>0</v>
      </c>
      <c r="L11" s="144">
        <v>0</v>
      </c>
      <c r="M11" s="158">
        <v>0</v>
      </c>
      <c r="N11" s="142">
        <v>0</v>
      </c>
      <c r="O11" s="144">
        <v>0</v>
      </c>
      <c r="P11" s="158">
        <v>0</v>
      </c>
      <c r="Q11" s="142">
        <v>0</v>
      </c>
      <c r="R11" s="142">
        <v>0</v>
      </c>
      <c r="S11" s="144">
        <v>0</v>
      </c>
      <c r="T11" s="158">
        <v>0</v>
      </c>
      <c r="U11" s="142">
        <v>0</v>
      </c>
      <c r="V11" s="142">
        <v>0</v>
      </c>
      <c r="W11" s="144">
        <v>0</v>
      </c>
      <c r="X11" s="158">
        <v>0</v>
      </c>
      <c r="Y11" s="144">
        <v>0</v>
      </c>
      <c r="Z11" s="158">
        <v>0</v>
      </c>
      <c r="AA11" s="142">
        <v>0</v>
      </c>
      <c r="AB11" s="142">
        <v>0</v>
      </c>
      <c r="AC11" s="144">
        <v>0</v>
      </c>
      <c r="AD11" s="158">
        <v>0</v>
      </c>
      <c r="AE11" s="142">
        <v>0</v>
      </c>
      <c r="AF11" s="144">
        <v>0</v>
      </c>
      <c r="AG11" s="158">
        <v>0</v>
      </c>
      <c r="AH11" s="142">
        <v>0</v>
      </c>
      <c r="AI11" s="144">
        <v>0</v>
      </c>
      <c r="AJ11" s="158">
        <v>0</v>
      </c>
      <c r="AK11" s="142">
        <v>0</v>
      </c>
      <c r="AL11" s="144">
        <v>0</v>
      </c>
      <c r="AM11" s="158">
        <v>0</v>
      </c>
      <c r="AN11" s="142">
        <v>0</v>
      </c>
      <c r="AO11" s="144">
        <v>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</row>
    <row r="12" spans="1:253" s="122" customFormat="1" ht="19.5" customHeight="1">
      <c r="A12" s="24" t="s">
        <v>164</v>
      </c>
      <c r="B12" s="49" t="s">
        <v>167</v>
      </c>
      <c r="C12" s="143">
        <v>105101</v>
      </c>
      <c r="D12" s="144" t="s">
        <v>168</v>
      </c>
      <c r="E12" s="145">
        <f t="shared" si="0"/>
        <v>2128000</v>
      </c>
      <c r="F12" s="145">
        <f t="shared" si="1"/>
        <v>2128000</v>
      </c>
      <c r="G12" s="145">
        <f t="shared" si="2"/>
        <v>2128000</v>
      </c>
      <c r="H12" s="145">
        <v>2128000</v>
      </c>
      <c r="I12" s="24"/>
      <c r="J12" s="24">
        <v>0</v>
      </c>
      <c r="K12" s="144">
        <v>0</v>
      </c>
      <c r="L12" s="144">
        <v>0</v>
      </c>
      <c r="M12" s="158">
        <v>0</v>
      </c>
      <c r="N12" s="142">
        <v>0</v>
      </c>
      <c r="O12" s="144">
        <v>0</v>
      </c>
      <c r="P12" s="158">
        <v>0</v>
      </c>
      <c r="Q12" s="142">
        <v>0</v>
      </c>
      <c r="R12" s="142">
        <v>0</v>
      </c>
      <c r="S12" s="144">
        <v>0</v>
      </c>
      <c r="T12" s="158">
        <v>0</v>
      </c>
      <c r="U12" s="142">
        <v>0</v>
      </c>
      <c r="V12" s="142">
        <v>0</v>
      </c>
      <c r="W12" s="144">
        <v>0</v>
      </c>
      <c r="X12" s="158">
        <v>0</v>
      </c>
      <c r="Y12" s="144">
        <v>0</v>
      </c>
      <c r="Z12" s="158">
        <v>0</v>
      </c>
      <c r="AA12" s="142">
        <v>0</v>
      </c>
      <c r="AB12" s="142">
        <v>0</v>
      </c>
      <c r="AC12" s="144">
        <v>0</v>
      </c>
      <c r="AD12" s="158">
        <v>0</v>
      </c>
      <c r="AE12" s="142">
        <v>0</v>
      </c>
      <c r="AF12" s="144">
        <v>0</v>
      </c>
      <c r="AG12" s="158">
        <v>0</v>
      </c>
      <c r="AH12" s="142">
        <v>0</v>
      </c>
      <c r="AI12" s="144">
        <v>0</v>
      </c>
      <c r="AJ12" s="158">
        <v>0</v>
      </c>
      <c r="AK12" s="142">
        <v>0</v>
      </c>
      <c r="AL12" s="144">
        <v>0</v>
      </c>
      <c r="AM12" s="158">
        <v>0</v>
      </c>
      <c r="AN12" s="142">
        <v>0</v>
      </c>
      <c r="AO12" s="144">
        <v>0</v>
      </c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</row>
    <row r="13" spans="1:253" s="122" customFormat="1" ht="19.5" customHeight="1">
      <c r="A13" s="145">
        <v>505</v>
      </c>
      <c r="B13" s="147" t="s">
        <v>83</v>
      </c>
      <c r="C13" s="143">
        <v>150101</v>
      </c>
      <c r="D13" s="148" t="s">
        <v>169</v>
      </c>
      <c r="E13" s="145">
        <f t="shared" si="0"/>
        <v>4352179</v>
      </c>
      <c r="F13" s="145">
        <f t="shared" si="1"/>
        <v>4352179</v>
      </c>
      <c r="G13" s="145">
        <f t="shared" si="2"/>
        <v>4352179</v>
      </c>
      <c r="H13" s="145">
        <v>4352179</v>
      </c>
      <c r="I13" s="24"/>
      <c r="J13" s="24"/>
      <c r="K13" s="144"/>
      <c r="L13" s="144"/>
      <c r="M13" s="158"/>
      <c r="N13" s="142"/>
      <c r="O13" s="144"/>
      <c r="P13" s="158"/>
      <c r="Q13" s="142"/>
      <c r="R13" s="142"/>
      <c r="S13" s="144"/>
      <c r="T13" s="158"/>
      <c r="U13" s="142"/>
      <c r="V13" s="142"/>
      <c r="W13" s="144"/>
      <c r="X13" s="158"/>
      <c r="Y13" s="144"/>
      <c r="Z13" s="158"/>
      <c r="AA13" s="142"/>
      <c r="AB13" s="142"/>
      <c r="AC13" s="144"/>
      <c r="AD13" s="158"/>
      <c r="AE13" s="142"/>
      <c r="AF13" s="144"/>
      <c r="AG13" s="158"/>
      <c r="AH13" s="142"/>
      <c r="AI13" s="144"/>
      <c r="AJ13" s="158"/>
      <c r="AK13" s="142"/>
      <c r="AL13" s="144"/>
      <c r="AM13" s="158"/>
      <c r="AN13" s="142"/>
      <c r="AO13" s="144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</row>
    <row r="14" spans="1:253" s="122" customFormat="1" ht="19.5" customHeight="1">
      <c r="A14" s="27"/>
      <c r="B14" s="77"/>
      <c r="C14" s="142"/>
      <c r="D14" s="144" t="s">
        <v>170</v>
      </c>
      <c r="E14" s="145">
        <f>SUM(E15:E22)</f>
        <v>11155335</v>
      </c>
      <c r="F14" s="145">
        <f>SUM(F15:F22)</f>
        <v>11155335</v>
      </c>
      <c r="G14" s="145">
        <f>SUM(G15:G22)</f>
        <v>11155335</v>
      </c>
      <c r="H14" s="145">
        <f>SUM(H15:H22)</f>
        <v>4185335</v>
      </c>
      <c r="I14" s="145">
        <f>SUM(I15:I22)</f>
        <v>6970000</v>
      </c>
      <c r="J14" s="24">
        <v>0</v>
      </c>
      <c r="K14" s="144">
        <v>0</v>
      </c>
      <c r="L14" s="144">
        <v>0</v>
      </c>
      <c r="M14" s="158">
        <v>0</v>
      </c>
      <c r="N14" s="142">
        <v>0</v>
      </c>
      <c r="O14" s="144">
        <v>0</v>
      </c>
      <c r="P14" s="158">
        <v>0</v>
      </c>
      <c r="Q14" s="142">
        <v>0</v>
      </c>
      <c r="R14" s="142">
        <v>0</v>
      </c>
      <c r="S14" s="144">
        <v>0</v>
      </c>
      <c r="T14" s="158">
        <v>0</v>
      </c>
      <c r="U14" s="142">
        <v>0</v>
      </c>
      <c r="V14" s="142">
        <v>0</v>
      </c>
      <c r="W14" s="144">
        <v>0</v>
      </c>
      <c r="X14" s="158">
        <v>0</v>
      </c>
      <c r="Y14" s="144">
        <v>0</v>
      </c>
      <c r="Z14" s="158">
        <v>0</v>
      </c>
      <c r="AA14" s="142">
        <v>0</v>
      </c>
      <c r="AB14" s="142">
        <v>0</v>
      </c>
      <c r="AC14" s="144">
        <v>0</v>
      </c>
      <c r="AD14" s="158">
        <v>0</v>
      </c>
      <c r="AE14" s="142">
        <v>0</v>
      </c>
      <c r="AF14" s="144">
        <v>0</v>
      </c>
      <c r="AG14" s="158">
        <v>0</v>
      </c>
      <c r="AH14" s="142">
        <v>0</v>
      </c>
      <c r="AI14" s="144">
        <v>0</v>
      </c>
      <c r="AJ14" s="158">
        <v>0</v>
      </c>
      <c r="AK14" s="142">
        <v>0</v>
      </c>
      <c r="AL14" s="144">
        <v>0</v>
      </c>
      <c r="AM14" s="158">
        <v>0</v>
      </c>
      <c r="AN14" s="142">
        <v>0</v>
      </c>
      <c r="AO14" s="144">
        <v>0</v>
      </c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</row>
    <row r="15" spans="1:253" s="122" customFormat="1" ht="19.5" customHeight="1">
      <c r="A15" s="24" t="s">
        <v>171</v>
      </c>
      <c r="B15" s="49" t="s">
        <v>83</v>
      </c>
      <c r="C15" s="143">
        <v>105101</v>
      </c>
      <c r="D15" s="144" t="s">
        <v>172</v>
      </c>
      <c r="E15" s="145">
        <f t="shared" si="0"/>
        <v>3338008</v>
      </c>
      <c r="F15" s="145">
        <f t="shared" si="1"/>
        <v>3338008</v>
      </c>
      <c r="G15" s="145">
        <f t="shared" si="2"/>
        <v>3338008</v>
      </c>
      <c r="H15" s="145">
        <v>3338008</v>
      </c>
      <c r="I15" s="24"/>
      <c r="J15" s="24"/>
      <c r="K15" s="144"/>
      <c r="L15" s="144"/>
      <c r="M15" s="158"/>
      <c r="N15" s="142"/>
      <c r="O15" s="144"/>
      <c r="P15" s="158"/>
      <c r="Q15" s="142"/>
      <c r="R15" s="142"/>
      <c r="S15" s="144"/>
      <c r="T15" s="158"/>
      <c r="U15" s="142"/>
      <c r="V15" s="142"/>
      <c r="W15" s="144"/>
      <c r="X15" s="158"/>
      <c r="Y15" s="144"/>
      <c r="Z15" s="158"/>
      <c r="AA15" s="142"/>
      <c r="AB15" s="142"/>
      <c r="AC15" s="144"/>
      <c r="AD15" s="158"/>
      <c r="AE15" s="142"/>
      <c r="AF15" s="144"/>
      <c r="AG15" s="158"/>
      <c r="AH15" s="142"/>
      <c r="AI15" s="144"/>
      <c r="AJ15" s="158"/>
      <c r="AK15" s="142"/>
      <c r="AL15" s="144"/>
      <c r="AM15" s="158"/>
      <c r="AN15" s="142"/>
      <c r="AO15" s="144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</row>
    <row r="16" spans="1:253" s="122" customFormat="1" ht="19.5" customHeight="1">
      <c r="A16" s="24" t="s">
        <v>171</v>
      </c>
      <c r="B16" s="49" t="s">
        <v>86</v>
      </c>
      <c r="C16" s="143">
        <v>105101</v>
      </c>
      <c r="D16" s="144" t="s">
        <v>173</v>
      </c>
      <c r="E16" s="145">
        <f t="shared" si="0"/>
        <v>50000</v>
      </c>
      <c r="F16" s="145">
        <f t="shared" si="1"/>
        <v>50000</v>
      </c>
      <c r="G16" s="145">
        <f t="shared" si="2"/>
        <v>50000</v>
      </c>
      <c r="H16" s="145">
        <v>50000</v>
      </c>
      <c r="I16" s="24"/>
      <c r="J16" s="24"/>
      <c r="K16" s="144"/>
      <c r="L16" s="144"/>
      <c r="M16" s="158"/>
      <c r="N16" s="142"/>
      <c r="O16" s="144"/>
      <c r="P16" s="158"/>
      <c r="Q16" s="142"/>
      <c r="R16" s="142"/>
      <c r="S16" s="144"/>
      <c r="T16" s="158"/>
      <c r="U16" s="142"/>
      <c r="V16" s="142"/>
      <c r="W16" s="144"/>
      <c r="X16" s="158"/>
      <c r="Y16" s="144"/>
      <c r="Z16" s="158"/>
      <c r="AA16" s="142"/>
      <c r="AB16" s="142"/>
      <c r="AC16" s="144"/>
      <c r="AD16" s="158"/>
      <c r="AE16" s="142"/>
      <c r="AF16" s="144"/>
      <c r="AG16" s="158"/>
      <c r="AH16" s="142"/>
      <c r="AI16" s="144"/>
      <c r="AJ16" s="158"/>
      <c r="AK16" s="142"/>
      <c r="AL16" s="144"/>
      <c r="AM16" s="158"/>
      <c r="AN16" s="142"/>
      <c r="AO16" s="144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</row>
    <row r="17" spans="1:253" s="122" customFormat="1" ht="19.5" customHeight="1">
      <c r="A17" s="24" t="s">
        <v>171</v>
      </c>
      <c r="B17" s="49" t="s">
        <v>99</v>
      </c>
      <c r="C17" s="143">
        <v>105101</v>
      </c>
      <c r="D17" s="144" t="s">
        <v>174</v>
      </c>
      <c r="E17" s="145">
        <f t="shared" si="0"/>
        <v>50000</v>
      </c>
      <c r="F17" s="145">
        <f t="shared" si="1"/>
        <v>50000</v>
      </c>
      <c r="G17" s="145">
        <f t="shared" si="2"/>
        <v>50000</v>
      </c>
      <c r="H17" s="145">
        <v>50000</v>
      </c>
      <c r="I17" s="24"/>
      <c r="J17" s="26"/>
      <c r="K17" s="142"/>
      <c r="L17" s="144"/>
      <c r="M17" s="158"/>
      <c r="N17" s="142"/>
      <c r="O17" s="144"/>
      <c r="P17" s="158"/>
      <c r="Q17" s="142"/>
      <c r="R17" s="142"/>
      <c r="S17" s="144"/>
      <c r="T17" s="158"/>
      <c r="U17" s="142"/>
      <c r="V17" s="142"/>
      <c r="W17" s="144"/>
      <c r="X17" s="158"/>
      <c r="Y17" s="144"/>
      <c r="Z17" s="158"/>
      <c r="AA17" s="142"/>
      <c r="AB17" s="142"/>
      <c r="AC17" s="144"/>
      <c r="AD17" s="158"/>
      <c r="AE17" s="142"/>
      <c r="AF17" s="144"/>
      <c r="AG17" s="158"/>
      <c r="AH17" s="142"/>
      <c r="AI17" s="144"/>
      <c r="AJ17" s="158"/>
      <c r="AK17" s="142"/>
      <c r="AL17" s="144"/>
      <c r="AM17" s="158"/>
      <c r="AN17" s="142"/>
      <c r="AO17" s="144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</row>
    <row r="18" spans="1:253" s="122" customFormat="1" ht="19.5" customHeight="1">
      <c r="A18" s="24" t="s">
        <v>171</v>
      </c>
      <c r="B18" s="49" t="s">
        <v>91</v>
      </c>
      <c r="C18" s="143">
        <v>105101</v>
      </c>
      <c r="D18" s="144" t="s">
        <v>175</v>
      </c>
      <c r="E18" s="145">
        <f t="shared" si="0"/>
        <v>50000</v>
      </c>
      <c r="F18" s="145">
        <f t="shared" si="1"/>
        <v>50000</v>
      </c>
      <c r="G18" s="145">
        <f t="shared" si="2"/>
        <v>50000</v>
      </c>
      <c r="H18" s="145">
        <v>50000</v>
      </c>
      <c r="I18" s="24"/>
      <c r="J18" s="26"/>
      <c r="K18" s="142"/>
      <c r="L18" s="144"/>
      <c r="M18" s="158"/>
      <c r="N18" s="142"/>
      <c r="O18" s="144"/>
      <c r="P18" s="158"/>
      <c r="Q18" s="142"/>
      <c r="R18" s="142"/>
      <c r="S18" s="144"/>
      <c r="T18" s="158"/>
      <c r="U18" s="142"/>
      <c r="V18" s="142"/>
      <c r="W18" s="144"/>
      <c r="X18" s="158"/>
      <c r="Y18" s="144"/>
      <c r="Z18" s="158"/>
      <c r="AA18" s="142"/>
      <c r="AB18" s="142"/>
      <c r="AC18" s="144"/>
      <c r="AD18" s="158"/>
      <c r="AE18" s="142"/>
      <c r="AF18" s="144"/>
      <c r="AG18" s="158"/>
      <c r="AH18" s="142"/>
      <c r="AI18" s="144"/>
      <c r="AJ18" s="158"/>
      <c r="AK18" s="142"/>
      <c r="AL18" s="144"/>
      <c r="AM18" s="158"/>
      <c r="AN18" s="142"/>
      <c r="AO18" s="144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</row>
    <row r="19" spans="1:253" s="122" customFormat="1" ht="19.5" customHeight="1">
      <c r="A19" s="24" t="s">
        <v>171</v>
      </c>
      <c r="B19" s="49" t="s">
        <v>82</v>
      </c>
      <c r="C19" s="143">
        <v>105101</v>
      </c>
      <c r="D19" s="144" t="s">
        <v>176</v>
      </c>
      <c r="E19" s="145">
        <f t="shared" si="0"/>
        <v>45000</v>
      </c>
      <c r="F19" s="145">
        <f t="shared" si="1"/>
        <v>45000</v>
      </c>
      <c r="G19" s="145">
        <f t="shared" si="2"/>
        <v>45000</v>
      </c>
      <c r="H19" s="145">
        <v>45000</v>
      </c>
      <c r="I19" s="24"/>
      <c r="J19" s="26"/>
      <c r="K19" s="142"/>
      <c r="L19" s="144"/>
      <c r="M19" s="158"/>
      <c r="N19" s="142"/>
      <c r="O19" s="144"/>
      <c r="P19" s="158"/>
      <c r="Q19" s="142"/>
      <c r="R19" s="142"/>
      <c r="S19" s="144"/>
      <c r="T19" s="158"/>
      <c r="U19" s="142"/>
      <c r="V19" s="142"/>
      <c r="W19" s="144"/>
      <c r="X19" s="158"/>
      <c r="Y19" s="144"/>
      <c r="Z19" s="158"/>
      <c r="AA19" s="142"/>
      <c r="AB19" s="142"/>
      <c r="AC19" s="144"/>
      <c r="AD19" s="158"/>
      <c r="AE19" s="142"/>
      <c r="AF19" s="144"/>
      <c r="AG19" s="158"/>
      <c r="AH19" s="142"/>
      <c r="AI19" s="144"/>
      <c r="AJ19" s="158"/>
      <c r="AK19" s="142"/>
      <c r="AL19" s="144"/>
      <c r="AM19" s="158"/>
      <c r="AN19" s="142"/>
      <c r="AO19" s="144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</row>
    <row r="20" spans="1:253" s="122" customFormat="1" ht="19.5" customHeight="1">
      <c r="A20" s="24" t="s">
        <v>171</v>
      </c>
      <c r="B20" s="49" t="s">
        <v>177</v>
      </c>
      <c r="C20" s="143">
        <v>105101</v>
      </c>
      <c r="D20" s="148" t="s">
        <v>178</v>
      </c>
      <c r="E20" s="145">
        <f t="shared" si="0"/>
        <v>100000</v>
      </c>
      <c r="F20" s="145">
        <f t="shared" si="1"/>
        <v>100000</v>
      </c>
      <c r="G20" s="145">
        <f t="shared" si="2"/>
        <v>100000</v>
      </c>
      <c r="H20" s="145">
        <v>100000</v>
      </c>
      <c r="I20" s="24"/>
      <c r="J20" s="26"/>
      <c r="K20" s="142"/>
      <c r="L20" s="144"/>
      <c r="M20" s="158"/>
      <c r="N20" s="142"/>
      <c r="O20" s="144"/>
      <c r="P20" s="158"/>
      <c r="Q20" s="142"/>
      <c r="R20" s="142"/>
      <c r="S20" s="144"/>
      <c r="T20" s="158"/>
      <c r="U20" s="142"/>
      <c r="V20" s="142"/>
      <c r="W20" s="144"/>
      <c r="X20" s="158"/>
      <c r="Y20" s="144"/>
      <c r="Z20" s="158"/>
      <c r="AA20" s="142"/>
      <c r="AB20" s="142"/>
      <c r="AC20" s="144"/>
      <c r="AD20" s="158"/>
      <c r="AE20" s="142"/>
      <c r="AF20" s="144"/>
      <c r="AG20" s="158"/>
      <c r="AH20" s="142"/>
      <c r="AI20" s="144"/>
      <c r="AJ20" s="158"/>
      <c r="AK20" s="142"/>
      <c r="AL20" s="144"/>
      <c r="AM20" s="158"/>
      <c r="AN20" s="142"/>
      <c r="AO20" s="144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</row>
    <row r="21" spans="1:253" s="122" customFormat="1" ht="19.5" customHeight="1">
      <c r="A21" s="24" t="s">
        <v>171</v>
      </c>
      <c r="B21" s="49" t="s">
        <v>167</v>
      </c>
      <c r="C21" s="143">
        <v>105101</v>
      </c>
      <c r="D21" s="144" t="s">
        <v>179</v>
      </c>
      <c r="E21" s="145">
        <f t="shared" si="0"/>
        <v>7333985</v>
      </c>
      <c r="F21" s="145">
        <f t="shared" si="1"/>
        <v>7333985</v>
      </c>
      <c r="G21" s="145">
        <f t="shared" si="2"/>
        <v>7333985</v>
      </c>
      <c r="H21" s="145">
        <v>363985</v>
      </c>
      <c r="I21" s="24">
        <v>6970000</v>
      </c>
      <c r="J21" s="26"/>
      <c r="K21" s="142"/>
      <c r="L21" s="144"/>
      <c r="M21" s="158"/>
      <c r="N21" s="142"/>
      <c r="O21" s="144"/>
      <c r="P21" s="158"/>
      <c r="Q21" s="142"/>
      <c r="R21" s="142"/>
      <c r="S21" s="144"/>
      <c r="T21" s="158"/>
      <c r="U21" s="142"/>
      <c r="V21" s="142"/>
      <c r="W21" s="144"/>
      <c r="X21" s="158"/>
      <c r="Y21" s="144"/>
      <c r="Z21" s="158"/>
      <c r="AA21" s="142"/>
      <c r="AB21" s="142"/>
      <c r="AC21" s="144"/>
      <c r="AD21" s="158"/>
      <c r="AE21" s="142"/>
      <c r="AF21" s="144"/>
      <c r="AG21" s="158"/>
      <c r="AH21" s="142"/>
      <c r="AI21" s="144"/>
      <c r="AJ21" s="158"/>
      <c r="AK21" s="142"/>
      <c r="AL21" s="144"/>
      <c r="AM21" s="158"/>
      <c r="AN21" s="142"/>
      <c r="AO21" s="144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</row>
    <row r="22" spans="1:253" s="122" customFormat="1" ht="19.5" customHeight="1">
      <c r="A22" s="24">
        <v>505</v>
      </c>
      <c r="B22" s="148" t="s">
        <v>86</v>
      </c>
      <c r="C22" s="143">
        <v>105101</v>
      </c>
      <c r="D22" s="148" t="s">
        <v>180</v>
      </c>
      <c r="E22" s="145">
        <f t="shared" si="0"/>
        <v>188342</v>
      </c>
      <c r="F22" s="145">
        <f t="shared" si="1"/>
        <v>188342</v>
      </c>
      <c r="G22" s="145">
        <f t="shared" si="2"/>
        <v>188342</v>
      </c>
      <c r="H22" s="145">
        <v>188342</v>
      </c>
      <c r="I22" s="24"/>
      <c r="J22" s="26"/>
      <c r="K22" s="142"/>
      <c r="L22" s="144"/>
      <c r="M22" s="158"/>
      <c r="N22" s="142"/>
      <c r="O22" s="144"/>
      <c r="P22" s="158"/>
      <c r="Q22" s="142"/>
      <c r="R22" s="142"/>
      <c r="S22" s="144"/>
      <c r="T22" s="158"/>
      <c r="U22" s="142"/>
      <c r="V22" s="142"/>
      <c r="W22" s="144"/>
      <c r="X22" s="158"/>
      <c r="Y22" s="144"/>
      <c r="Z22" s="158"/>
      <c r="AA22" s="142"/>
      <c r="AB22" s="142"/>
      <c r="AC22" s="144"/>
      <c r="AD22" s="158"/>
      <c r="AE22" s="142"/>
      <c r="AF22" s="144"/>
      <c r="AG22" s="158"/>
      <c r="AH22" s="142"/>
      <c r="AI22" s="144"/>
      <c r="AJ22" s="158"/>
      <c r="AK22" s="142"/>
      <c r="AL22" s="144"/>
      <c r="AM22" s="158"/>
      <c r="AN22" s="142"/>
      <c r="AO22" s="144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</row>
    <row r="23" spans="1:253" s="122" customFormat="1" ht="19.5" customHeight="1">
      <c r="A23" s="24"/>
      <c r="B23" s="49"/>
      <c r="C23" s="142"/>
      <c r="D23" s="144" t="s">
        <v>181</v>
      </c>
      <c r="E23" s="27">
        <f>SUM(E24:E26)</f>
        <v>952540</v>
      </c>
      <c r="F23" s="27">
        <f>SUM(F24:F26)</f>
        <v>952540</v>
      </c>
      <c r="G23" s="27">
        <f>SUM(G24:G26)</f>
        <v>952540</v>
      </c>
      <c r="H23" s="27">
        <f>SUM(H24:H26)</f>
        <v>952540</v>
      </c>
      <c r="I23" s="24">
        <f>SUM(I24:I26)</f>
        <v>0</v>
      </c>
      <c r="J23" s="26"/>
      <c r="K23" s="142"/>
      <c r="L23" s="144"/>
      <c r="M23" s="158"/>
      <c r="N23" s="142"/>
      <c r="O23" s="144"/>
      <c r="P23" s="158"/>
      <c r="Q23" s="142"/>
      <c r="R23" s="142"/>
      <c r="S23" s="144"/>
      <c r="T23" s="158"/>
      <c r="U23" s="142"/>
      <c r="V23" s="142"/>
      <c r="W23" s="144"/>
      <c r="X23" s="158"/>
      <c r="Y23" s="144"/>
      <c r="Z23" s="158"/>
      <c r="AA23" s="142"/>
      <c r="AB23" s="142"/>
      <c r="AC23" s="144"/>
      <c r="AD23" s="158"/>
      <c r="AE23" s="142"/>
      <c r="AF23" s="144"/>
      <c r="AG23" s="158"/>
      <c r="AH23" s="142"/>
      <c r="AI23" s="144"/>
      <c r="AJ23" s="158"/>
      <c r="AK23" s="142"/>
      <c r="AL23" s="144"/>
      <c r="AM23" s="158"/>
      <c r="AN23" s="142"/>
      <c r="AO23" s="144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</row>
    <row r="24" spans="1:253" s="122" customFormat="1" ht="19.5" customHeight="1">
      <c r="A24" s="149" t="s">
        <v>182</v>
      </c>
      <c r="B24" s="150" t="s">
        <v>83</v>
      </c>
      <c r="C24" s="151">
        <v>105101</v>
      </c>
      <c r="D24" s="151" t="s">
        <v>183</v>
      </c>
      <c r="E24" s="149">
        <f t="shared" si="0"/>
        <v>44700</v>
      </c>
      <c r="F24" s="149">
        <f t="shared" si="1"/>
        <v>44700</v>
      </c>
      <c r="G24" s="149">
        <f t="shared" si="2"/>
        <v>44700</v>
      </c>
      <c r="H24" s="149">
        <v>44700</v>
      </c>
      <c r="I24" s="24"/>
      <c r="J24" s="26"/>
      <c r="K24" s="142"/>
      <c r="L24" s="144"/>
      <c r="M24" s="158"/>
      <c r="N24" s="142"/>
      <c r="O24" s="144"/>
      <c r="P24" s="158"/>
      <c r="Q24" s="142"/>
      <c r="R24" s="142"/>
      <c r="S24" s="144"/>
      <c r="T24" s="158"/>
      <c r="U24" s="142"/>
      <c r="V24" s="142"/>
      <c r="W24" s="144"/>
      <c r="X24" s="158"/>
      <c r="Y24" s="144"/>
      <c r="Z24" s="158"/>
      <c r="AA24" s="142"/>
      <c r="AB24" s="142"/>
      <c r="AC24" s="144"/>
      <c r="AD24" s="158"/>
      <c r="AE24" s="142"/>
      <c r="AF24" s="144"/>
      <c r="AG24" s="158"/>
      <c r="AH24" s="142"/>
      <c r="AI24" s="144"/>
      <c r="AJ24" s="158"/>
      <c r="AK24" s="142"/>
      <c r="AL24" s="144"/>
      <c r="AM24" s="158"/>
      <c r="AN24" s="142"/>
      <c r="AO24" s="144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</row>
    <row r="25" spans="1:253" s="122" customFormat="1" ht="19.5" customHeight="1">
      <c r="A25" s="149" t="s">
        <v>182</v>
      </c>
      <c r="B25" s="150" t="s">
        <v>91</v>
      </c>
      <c r="C25" s="151">
        <v>105101</v>
      </c>
      <c r="D25" s="151" t="s">
        <v>184</v>
      </c>
      <c r="E25" s="149">
        <f t="shared" si="0"/>
        <v>27840</v>
      </c>
      <c r="F25" s="149">
        <f t="shared" si="1"/>
        <v>27840</v>
      </c>
      <c r="G25" s="149">
        <f t="shared" si="2"/>
        <v>27840</v>
      </c>
      <c r="H25" s="149">
        <v>27840</v>
      </c>
      <c r="I25" s="24"/>
      <c r="J25" s="26"/>
      <c r="K25" s="142"/>
      <c r="L25" s="144"/>
      <c r="M25" s="158"/>
      <c r="N25" s="142"/>
      <c r="O25" s="144"/>
      <c r="P25" s="158"/>
      <c r="Q25" s="142"/>
      <c r="R25" s="142"/>
      <c r="S25" s="144"/>
      <c r="T25" s="158"/>
      <c r="U25" s="142"/>
      <c r="V25" s="142"/>
      <c r="W25" s="144"/>
      <c r="X25" s="158"/>
      <c r="Y25" s="144"/>
      <c r="Z25" s="158"/>
      <c r="AA25" s="142"/>
      <c r="AB25" s="142"/>
      <c r="AC25" s="144"/>
      <c r="AD25" s="158"/>
      <c r="AE25" s="142"/>
      <c r="AF25" s="144"/>
      <c r="AG25" s="158"/>
      <c r="AH25" s="142"/>
      <c r="AI25" s="144"/>
      <c r="AJ25" s="158"/>
      <c r="AK25" s="142"/>
      <c r="AL25" s="144"/>
      <c r="AM25" s="158"/>
      <c r="AN25" s="142"/>
      <c r="AO25" s="144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</row>
    <row r="26" spans="1:253" s="122" customFormat="1" ht="19.5" customHeight="1">
      <c r="A26" s="27" t="s">
        <v>182</v>
      </c>
      <c r="B26" s="77" t="s">
        <v>167</v>
      </c>
      <c r="C26" s="142">
        <v>105101</v>
      </c>
      <c r="D26" s="152" t="s">
        <v>185</v>
      </c>
      <c r="E26" s="27">
        <f t="shared" si="0"/>
        <v>880000</v>
      </c>
      <c r="F26" s="27">
        <f t="shared" si="1"/>
        <v>880000</v>
      </c>
      <c r="G26" s="27">
        <f t="shared" si="2"/>
        <v>880000</v>
      </c>
      <c r="H26" s="27">
        <v>880000</v>
      </c>
      <c r="I26" s="24"/>
      <c r="J26" s="26"/>
      <c r="K26" s="142"/>
      <c r="L26" s="144"/>
      <c r="M26" s="158"/>
      <c r="N26" s="142"/>
      <c r="O26" s="144"/>
      <c r="P26" s="158"/>
      <c r="Q26" s="142"/>
      <c r="R26" s="142"/>
      <c r="S26" s="144"/>
      <c r="T26" s="158"/>
      <c r="U26" s="142"/>
      <c r="V26" s="142"/>
      <c r="W26" s="144"/>
      <c r="X26" s="158"/>
      <c r="Y26" s="144"/>
      <c r="Z26" s="158"/>
      <c r="AA26" s="142"/>
      <c r="AB26" s="142"/>
      <c r="AC26" s="144"/>
      <c r="AD26" s="158"/>
      <c r="AE26" s="142"/>
      <c r="AF26" s="144"/>
      <c r="AG26" s="158"/>
      <c r="AH26" s="142"/>
      <c r="AI26" s="144"/>
      <c r="AJ26" s="158"/>
      <c r="AK26" s="142"/>
      <c r="AL26" s="144"/>
      <c r="AM26" s="158"/>
      <c r="AN26" s="142"/>
      <c r="AO26" s="144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7"/>
  <sheetViews>
    <sheetView showGridLines="0" showZeros="0" workbookViewId="0" topLeftCell="A1">
      <pane xSplit="5" ySplit="6" topLeftCell="F7" activePane="bottomRight" state="frozen"/>
      <selection pane="bottomRight" activeCell="I30" sqref="I3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2" customWidth="1"/>
    <col min="6" max="12" width="12" style="32" customWidth="1"/>
    <col min="13" max="13" width="10.5" style="32" customWidth="1"/>
    <col min="14" max="19" width="12" style="32" customWidth="1"/>
    <col min="20" max="45" width="10.83203125" style="32" customWidth="1"/>
    <col min="46" max="46" width="9.5" style="32" customWidth="1"/>
    <col min="47" max="47" width="10.83203125" style="32" customWidth="1"/>
    <col min="48" max="57" width="11" style="32" customWidth="1"/>
    <col min="58" max="58" width="10.33203125" style="32" customWidth="1"/>
    <col min="59" max="59" width="10" style="32" customWidth="1"/>
    <col min="60" max="60" width="11" style="32" customWidth="1"/>
    <col min="61" max="78" width="7.66015625" style="32" customWidth="1"/>
    <col min="79" max="89" width="10" style="32" customWidth="1"/>
    <col min="90" max="90" width="10" style="82" customWidth="1"/>
    <col min="91" max="98" width="10" style="32" customWidth="1"/>
    <col min="99" max="110" width="9" style="32" customWidth="1"/>
    <col min="111" max="111" width="10.16015625" style="32" customWidth="1"/>
    <col min="112" max="112" width="9" style="32" customWidth="1"/>
    <col min="113" max="113" width="10.66015625" style="0" customWidth="1"/>
  </cols>
  <sheetData>
    <row r="1" spans="1:112" ht="13.5" customHeight="1">
      <c r="A1" s="33"/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99"/>
      <c r="AH1" s="99"/>
      <c r="DH1" s="113" t="s">
        <v>186</v>
      </c>
    </row>
    <row r="2" spans="1:112" ht="19.5" customHeight="1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3" ht="15.75" customHeight="1">
      <c r="A3" s="83" t="s">
        <v>5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35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14" t="s">
        <v>6</v>
      </c>
      <c r="DI3" s="37"/>
    </row>
    <row r="4" spans="1:113" ht="19.5" customHeight="1">
      <c r="A4" s="9" t="s">
        <v>57</v>
      </c>
      <c r="B4" s="9"/>
      <c r="C4" s="9"/>
      <c r="D4" s="9"/>
      <c r="E4" s="84" t="s">
        <v>58</v>
      </c>
      <c r="F4" s="85" t="s">
        <v>169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3" t="s">
        <v>188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102" t="s">
        <v>189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4" t="s">
        <v>190</v>
      </c>
      <c r="BJ4" s="105"/>
      <c r="BK4" s="105"/>
      <c r="BL4" s="105"/>
      <c r="BM4" s="102"/>
      <c r="BN4" s="106" t="s">
        <v>191</v>
      </c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9"/>
      <c r="CA4" s="103" t="s">
        <v>192</v>
      </c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11" t="s">
        <v>193</v>
      </c>
      <c r="CS4" s="105"/>
      <c r="CT4" s="102"/>
      <c r="CU4" s="111" t="s">
        <v>194</v>
      </c>
      <c r="CV4" s="105"/>
      <c r="CW4" s="105"/>
      <c r="CX4" s="105"/>
      <c r="CY4" s="105"/>
      <c r="CZ4" s="102"/>
      <c r="DA4" s="115" t="s">
        <v>195</v>
      </c>
      <c r="DB4" s="116"/>
      <c r="DC4" s="117"/>
      <c r="DD4" s="115" t="s">
        <v>196</v>
      </c>
      <c r="DE4" s="116"/>
      <c r="DF4" s="116"/>
      <c r="DG4" s="116"/>
      <c r="DH4" s="117"/>
      <c r="DI4" s="37"/>
    </row>
    <row r="5" spans="1:113" ht="19.5" customHeight="1">
      <c r="A5" s="87" t="s">
        <v>68</v>
      </c>
      <c r="B5" s="87"/>
      <c r="C5" s="88"/>
      <c r="D5" s="11" t="s">
        <v>197</v>
      </c>
      <c r="E5" s="89"/>
      <c r="F5" s="90" t="s">
        <v>73</v>
      </c>
      <c r="G5" s="90" t="s">
        <v>198</v>
      </c>
      <c r="H5" s="90" t="s">
        <v>199</v>
      </c>
      <c r="I5" s="90" t="s">
        <v>200</v>
      </c>
      <c r="J5" s="17" t="s">
        <v>201</v>
      </c>
      <c r="K5" s="90" t="s">
        <v>202</v>
      </c>
      <c r="L5" s="90" t="s">
        <v>203</v>
      </c>
      <c r="M5" s="17" t="s">
        <v>204</v>
      </c>
      <c r="N5" s="17" t="s">
        <v>205</v>
      </c>
      <c r="O5" s="17" t="s">
        <v>206</v>
      </c>
      <c r="P5" s="17" t="s">
        <v>207</v>
      </c>
      <c r="Q5" s="17" t="s">
        <v>102</v>
      </c>
      <c r="R5" s="17" t="s">
        <v>208</v>
      </c>
      <c r="S5" s="94" t="s">
        <v>168</v>
      </c>
      <c r="T5" s="90" t="s">
        <v>73</v>
      </c>
      <c r="U5" s="90" t="s">
        <v>209</v>
      </c>
      <c r="V5" s="90" t="s">
        <v>210</v>
      </c>
      <c r="W5" s="90" t="s">
        <v>211</v>
      </c>
      <c r="X5" s="90" t="s">
        <v>212</v>
      </c>
      <c r="Y5" s="90" t="s">
        <v>213</v>
      </c>
      <c r="Z5" s="90" t="s">
        <v>214</v>
      </c>
      <c r="AA5" s="90" t="s">
        <v>215</v>
      </c>
      <c r="AB5" s="17" t="s">
        <v>216</v>
      </c>
      <c r="AC5" s="90" t="s">
        <v>217</v>
      </c>
      <c r="AD5" s="90" t="s">
        <v>218</v>
      </c>
      <c r="AE5" s="97" t="s">
        <v>219</v>
      </c>
      <c r="AF5" s="90" t="s">
        <v>178</v>
      </c>
      <c r="AG5" s="90" t="s">
        <v>220</v>
      </c>
      <c r="AH5" s="90" t="s">
        <v>173</v>
      </c>
      <c r="AI5" s="90" t="s">
        <v>174</v>
      </c>
      <c r="AJ5" s="97" t="s">
        <v>176</v>
      </c>
      <c r="AK5" s="90" t="s">
        <v>221</v>
      </c>
      <c r="AL5" s="90" t="s">
        <v>222</v>
      </c>
      <c r="AM5" s="90" t="s">
        <v>223</v>
      </c>
      <c r="AN5" s="90" t="s">
        <v>224</v>
      </c>
      <c r="AO5" s="90" t="s">
        <v>175</v>
      </c>
      <c r="AP5" s="90" t="s">
        <v>225</v>
      </c>
      <c r="AQ5" s="90" t="s">
        <v>226</v>
      </c>
      <c r="AR5" s="97" t="s">
        <v>227</v>
      </c>
      <c r="AS5" s="90" t="s">
        <v>228</v>
      </c>
      <c r="AT5" s="17" t="s">
        <v>229</v>
      </c>
      <c r="AU5" s="90" t="s">
        <v>179</v>
      </c>
      <c r="AV5" s="89" t="s">
        <v>73</v>
      </c>
      <c r="AW5" s="89" t="s">
        <v>230</v>
      </c>
      <c r="AX5" s="17" t="s">
        <v>231</v>
      </c>
      <c r="AY5" s="17" t="s">
        <v>232</v>
      </c>
      <c r="AZ5" s="89" t="s">
        <v>233</v>
      </c>
      <c r="BA5" s="17" t="s">
        <v>234</v>
      </c>
      <c r="BB5" s="89" t="s">
        <v>235</v>
      </c>
      <c r="BC5" s="89" t="s">
        <v>236</v>
      </c>
      <c r="BD5" s="89" t="s">
        <v>237</v>
      </c>
      <c r="BE5" s="17" t="s">
        <v>238</v>
      </c>
      <c r="BF5" s="17" t="s">
        <v>239</v>
      </c>
      <c r="BG5" s="17" t="s">
        <v>240</v>
      </c>
      <c r="BH5" s="89" t="s">
        <v>241</v>
      </c>
      <c r="BI5" s="89" t="s">
        <v>73</v>
      </c>
      <c r="BJ5" s="89" t="s">
        <v>242</v>
      </c>
      <c r="BK5" s="89" t="s">
        <v>243</v>
      </c>
      <c r="BL5" s="17" t="s">
        <v>244</v>
      </c>
      <c r="BM5" s="17" t="s">
        <v>245</v>
      </c>
      <c r="BN5" s="108" t="s">
        <v>73</v>
      </c>
      <c r="BO5" s="108" t="s">
        <v>246</v>
      </c>
      <c r="BP5" s="108" t="s">
        <v>247</v>
      </c>
      <c r="BQ5" s="108" t="s">
        <v>248</v>
      </c>
      <c r="BR5" s="108" t="s">
        <v>249</v>
      </c>
      <c r="BS5" s="108" t="s">
        <v>250</v>
      </c>
      <c r="BT5" s="108" t="s">
        <v>251</v>
      </c>
      <c r="BU5" s="108" t="s">
        <v>252</v>
      </c>
      <c r="BV5" s="108" t="s">
        <v>253</v>
      </c>
      <c r="BW5" s="108" t="s">
        <v>254</v>
      </c>
      <c r="BX5" s="110" t="s">
        <v>255</v>
      </c>
      <c r="BY5" s="110" t="s">
        <v>256</v>
      </c>
      <c r="BZ5" s="108" t="s">
        <v>257</v>
      </c>
      <c r="CA5" s="89" t="s">
        <v>73</v>
      </c>
      <c r="CB5" s="89" t="s">
        <v>246</v>
      </c>
      <c r="CC5" s="89" t="s">
        <v>247</v>
      </c>
      <c r="CD5" s="89" t="s">
        <v>248</v>
      </c>
      <c r="CE5" s="89" t="s">
        <v>249</v>
      </c>
      <c r="CF5" s="89" t="s">
        <v>250</v>
      </c>
      <c r="CG5" s="89" t="s">
        <v>251</v>
      </c>
      <c r="CH5" s="89" t="s">
        <v>252</v>
      </c>
      <c r="CI5" s="89" t="s">
        <v>258</v>
      </c>
      <c r="CJ5" s="89" t="s">
        <v>259</v>
      </c>
      <c r="CK5" s="89" t="s">
        <v>260</v>
      </c>
      <c r="CL5" s="89" t="s">
        <v>261</v>
      </c>
      <c r="CM5" s="98" t="s">
        <v>253</v>
      </c>
      <c r="CN5" s="89" t="s">
        <v>254</v>
      </c>
      <c r="CO5" s="17" t="s">
        <v>255</v>
      </c>
      <c r="CP5" s="17" t="s">
        <v>256</v>
      </c>
      <c r="CQ5" s="89" t="s">
        <v>262</v>
      </c>
      <c r="CR5" s="110" t="s">
        <v>73</v>
      </c>
      <c r="CS5" s="110" t="s">
        <v>263</v>
      </c>
      <c r="CT5" s="108" t="s">
        <v>264</v>
      </c>
      <c r="CU5" s="17" t="s">
        <v>73</v>
      </c>
      <c r="CV5" s="17" t="s">
        <v>263</v>
      </c>
      <c r="CW5" s="17" t="s">
        <v>265</v>
      </c>
      <c r="CX5" s="17" t="s">
        <v>266</v>
      </c>
      <c r="CY5" s="17" t="s">
        <v>267</v>
      </c>
      <c r="CZ5" s="17" t="s">
        <v>268</v>
      </c>
      <c r="DA5" s="17" t="s">
        <v>73</v>
      </c>
      <c r="DB5" s="17" t="s">
        <v>195</v>
      </c>
      <c r="DC5" s="17" t="s">
        <v>269</v>
      </c>
      <c r="DD5" s="17" t="s">
        <v>73</v>
      </c>
      <c r="DE5" s="108" t="s">
        <v>270</v>
      </c>
      <c r="DF5" s="108" t="s">
        <v>271</v>
      </c>
      <c r="DG5" s="108" t="s">
        <v>272</v>
      </c>
      <c r="DH5" s="108" t="s">
        <v>196</v>
      </c>
      <c r="DI5" s="37"/>
    </row>
    <row r="6" spans="1:113" ht="16.5" customHeight="1">
      <c r="A6" s="46" t="s">
        <v>78</v>
      </c>
      <c r="B6" s="45" t="s">
        <v>79</v>
      </c>
      <c r="C6" s="47" t="s">
        <v>80</v>
      </c>
      <c r="D6" s="15"/>
      <c r="E6" s="17"/>
      <c r="F6" s="89"/>
      <c r="G6" s="89"/>
      <c r="H6" s="89"/>
      <c r="I6" s="89"/>
      <c r="J6" s="90"/>
      <c r="K6" s="89"/>
      <c r="L6" s="89"/>
      <c r="M6" s="90"/>
      <c r="N6" s="90"/>
      <c r="O6" s="90"/>
      <c r="P6" s="90"/>
      <c r="Q6" s="90"/>
      <c r="R6" s="90"/>
      <c r="S6" s="95"/>
      <c r="T6" s="89"/>
      <c r="U6" s="89"/>
      <c r="V6" s="89"/>
      <c r="W6" s="89"/>
      <c r="X6" s="89"/>
      <c r="Y6" s="89"/>
      <c r="Z6" s="89"/>
      <c r="AA6" s="89"/>
      <c r="AB6" s="90"/>
      <c r="AC6" s="89"/>
      <c r="AD6" s="89"/>
      <c r="AE6" s="98"/>
      <c r="AF6" s="89"/>
      <c r="AG6" s="89"/>
      <c r="AH6" s="89"/>
      <c r="AI6" s="89"/>
      <c r="AJ6" s="98"/>
      <c r="AK6" s="89"/>
      <c r="AL6" s="89"/>
      <c r="AM6" s="89"/>
      <c r="AN6" s="89"/>
      <c r="AO6" s="89"/>
      <c r="AP6" s="89"/>
      <c r="AQ6" s="89"/>
      <c r="AR6" s="98"/>
      <c r="AS6" s="89"/>
      <c r="AT6" s="90"/>
      <c r="AU6" s="89"/>
      <c r="AV6" s="89"/>
      <c r="AW6" s="89"/>
      <c r="AX6" s="90"/>
      <c r="AY6" s="90"/>
      <c r="AZ6" s="89"/>
      <c r="BA6" s="90"/>
      <c r="BB6" s="89"/>
      <c r="BC6" s="89"/>
      <c r="BD6" s="89"/>
      <c r="BE6" s="90"/>
      <c r="BF6" s="90"/>
      <c r="BG6" s="90"/>
      <c r="BH6" s="89"/>
      <c r="BI6" s="89"/>
      <c r="BJ6" s="89"/>
      <c r="BK6" s="89"/>
      <c r="BL6" s="90"/>
      <c r="BM6" s="90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21"/>
      <c r="BY6" s="21"/>
      <c r="BZ6" s="17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98"/>
      <c r="CN6" s="89"/>
      <c r="CO6" s="90"/>
      <c r="CP6" s="90"/>
      <c r="CQ6" s="89"/>
      <c r="CR6" s="21"/>
      <c r="CS6" s="21"/>
      <c r="CT6" s="17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17"/>
      <c r="DF6" s="17"/>
      <c r="DG6" s="17"/>
      <c r="DH6" s="17"/>
      <c r="DI6" s="37"/>
    </row>
    <row r="7" spans="1:113" s="81" customFormat="1" ht="24" customHeight="1">
      <c r="A7" s="23"/>
      <c r="B7" s="23"/>
      <c r="C7" s="23"/>
      <c r="D7" s="23" t="s">
        <v>58</v>
      </c>
      <c r="E7" s="24">
        <f>SUM(E8:E17)</f>
        <v>26282488</v>
      </c>
      <c r="F7" s="24">
        <f>SUM(G7:S7)</f>
        <v>14174613</v>
      </c>
      <c r="G7" s="24">
        <f>SUM(G8:G17)</f>
        <v>4893312</v>
      </c>
      <c r="H7" s="24">
        <f aca="true" t="shared" si="0" ref="H7:U7">SUM(H8:H17)</f>
        <v>2209032</v>
      </c>
      <c r="I7" s="24">
        <f t="shared" si="0"/>
        <v>259514</v>
      </c>
      <c r="J7" s="24">
        <f t="shared" si="0"/>
        <v>0</v>
      </c>
      <c r="K7" s="24">
        <f t="shared" si="0"/>
        <v>1372680</v>
      </c>
      <c r="L7" s="24">
        <f t="shared" si="0"/>
        <v>1397527</v>
      </c>
      <c r="M7" s="24">
        <f t="shared" si="0"/>
        <v>0</v>
      </c>
      <c r="N7" s="24">
        <f t="shared" si="0"/>
        <v>386316</v>
      </c>
      <c r="O7" s="24">
        <f t="shared" si="0"/>
        <v>255052</v>
      </c>
      <c r="P7" s="24">
        <f t="shared" si="0"/>
        <v>0</v>
      </c>
      <c r="Q7" s="24">
        <f t="shared" si="0"/>
        <v>1048144</v>
      </c>
      <c r="R7" s="24">
        <f t="shared" si="0"/>
        <v>225036</v>
      </c>
      <c r="S7" s="24">
        <f t="shared" si="0"/>
        <v>2128000</v>
      </c>
      <c r="T7" s="24">
        <f t="shared" si="0"/>
        <v>11155335</v>
      </c>
      <c r="U7" s="24">
        <f t="shared" si="0"/>
        <v>550000</v>
      </c>
      <c r="V7" s="24">
        <f aca="true" t="shared" si="1" ref="V7:AC7">SUM(V8:V17)</f>
        <v>100000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300000</v>
      </c>
      <c r="AA7" s="24">
        <f t="shared" si="1"/>
        <v>264000</v>
      </c>
      <c r="AB7" s="24">
        <f t="shared" si="1"/>
        <v>0</v>
      </c>
      <c r="AC7" s="24">
        <f t="shared" si="1"/>
        <v>0</v>
      </c>
      <c r="AD7" s="24">
        <f aca="true" t="shared" si="2" ref="AB7:AW7">SUM(AD8:AD17)</f>
        <v>1330000</v>
      </c>
      <c r="AE7" s="24">
        <f t="shared" si="2"/>
        <v>0</v>
      </c>
      <c r="AF7" s="24">
        <f t="shared" si="2"/>
        <v>100000</v>
      </c>
      <c r="AG7" s="24">
        <f t="shared" si="2"/>
        <v>50000</v>
      </c>
      <c r="AH7" s="24">
        <f t="shared" si="2"/>
        <v>50000</v>
      </c>
      <c r="AI7" s="24">
        <f t="shared" si="2"/>
        <v>50000</v>
      </c>
      <c r="AJ7" s="24">
        <f t="shared" si="2"/>
        <v>45000</v>
      </c>
      <c r="AK7" s="24">
        <f t="shared" si="2"/>
        <v>0</v>
      </c>
      <c r="AL7" s="24">
        <f t="shared" si="2"/>
        <v>0</v>
      </c>
      <c r="AM7" s="24">
        <f t="shared" si="2"/>
        <v>0</v>
      </c>
      <c r="AN7" s="24">
        <f t="shared" si="2"/>
        <v>50000</v>
      </c>
      <c r="AO7" s="24">
        <f t="shared" si="2"/>
        <v>0</v>
      </c>
      <c r="AP7" s="24">
        <f t="shared" si="2"/>
        <v>223271</v>
      </c>
      <c r="AQ7" s="24">
        <f t="shared" si="2"/>
        <v>230563</v>
      </c>
      <c r="AR7" s="24">
        <f t="shared" si="2"/>
        <v>0</v>
      </c>
      <c r="AS7" s="24">
        <f t="shared" si="2"/>
        <v>615480</v>
      </c>
      <c r="AT7" s="24">
        <f t="shared" si="2"/>
        <v>0</v>
      </c>
      <c r="AU7" s="24">
        <f t="shared" si="2"/>
        <v>7197021</v>
      </c>
      <c r="AV7" s="24">
        <f t="shared" si="2"/>
        <v>952540</v>
      </c>
      <c r="AW7" s="24">
        <f t="shared" si="2"/>
        <v>0</v>
      </c>
      <c r="AX7" s="24">
        <f aca="true" t="shared" si="3" ref="AX7:BH7">SUM(AX8:AX17)</f>
        <v>27840</v>
      </c>
      <c r="AY7" s="24">
        <f t="shared" si="3"/>
        <v>0</v>
      </c>
      <c r="AZ7" s="24">
        <f t="shared" si="3"/>
        <v>0</v>
      </c>
      <c r="BA7" s="24">
        <f t="shared" si="3"/>
        <v>42000</v>
      </c>
      <c r="BB7" s="24">
        <f t="shared" si="3"/>
        <v>0</v>
      </c>
      <c r="BC7" s="24">
        <f t="shared" si="3"/>
        <v>0</v>
      </c>
      <c r="BD7" s="24">
        <f t="shared" si="3"/>
        <v>0</v>
      </c>
      <c r="BE7" s="24">
        <f t="shared" si="3"/>
        <v>2700</v>
      </c>
      <c r="BF7" s="24">
        <f t="shared" si="3"/>
        <v>0</v>
      </c>
      <c r="BG7" s="24">
        <f t="shared" si="3"/>
        <v>0</v>
      </c>
      <c r="BH7" s="24">
        <f t="shared" si="3"/>
        <v>880000</v>
      </c>
      <c r="BI7" s="24">
        <f aca="true" t="shared" si="4" ref="BF7:BP7">SUM(BI8:BI17)</f>
        <v>0</v>
      </c>
      <c r="BJ7" s="24">
        <f t="shared" si="4"/>
        <v>0</v>
      </c>
      <c r="BK7" s="24">
        <f t="shared" si="4"/>
        <v>0</v>
      </c>
      <c r="BL7" s="24">
        <f t="shared" si="4"/>
        <v>0</v>
      </c>
      <c r="BM7" s="24">
        <f t="shared" si="4"/>
        <v>0</v>
      </c>
      <c r="BN7" s="24">
        <f t="shared" si="4"/>
        <v>0</v>
      </c>
      <c r="BO7" s="24">
        <f t="shared" si="4"/>
        <v>0</v>
      </c>
      <c r="BP7" s="24">
        <f t="shared" si="4"/>
        <v>0</v>
      </c>
      <c r="BQ7" s="24">
        <f aca="true" t="shared" si="5" ref="BQ7:DH7">SUM(BQ8:BQ17)</f>
        <v>0</v>
      </c>
      <c r="BR7" s="24">
        <f t="shared" si="5"/>
        <v>0</v>
      </c>
      <c r="BS7" s="24">
        <f t="shared" si="5"/>
        <v>0</v>
      </c>
      <c r="BT7" s="24">
        <f t="shared" si="5"/>
        <v>0</v>
      </c>
      <c r="BU7" s="24">
        <f t="shared" si="5"/>
        <v>0</v>
      </c>
      <c r="BV7" s="24">
        <f t="shared" si="5"/>
        <v>0</v>
      </c>
      <c r="BW7" s="24">
        <f t="shared" si="5"/>
        <v>0</v>
      </c>
      <c r="BX7" s="24">
        <f t="shared" si="5"/>
        <v>0</v>
      </c>
      <c r="BY7" s="24">
        <f t="shared" si="5"/>
        <v>0</v>
      </c>
      <c r="BZ7" s="24">
        <f t="shared" si="5"/>
        <v>0</v>
      </c>
      <c r="CA7" s="24">
        <f t="shared" si="5"/>
        <v>0</v>
      </c>
      <c r="CB7" s="24">
        <f t="shared" si="5"/>
        <v>0</v>
      </c>
      <c r="CC7" s="24">
        <f t="shared" si="5"/>
        <v>0</v>
      </c>
      <c r="CD7" s="24">
        <f t="shared" si="5"/>
        <v>0</v>
      </c>
      <c r="CE7" s="24">
        <f t="shared" si="5"/>
        <v>0</v>
      </c>
      <c r="CF7" s="24">
        <f t="shared" si="5"/>
        <v>0</v>
      </c>
      <c r="CG7" s="24">
        <f t="shared" si="5"/>
        <v>0</v>
      </c>
      <c r="CH7" s="24">
        <f t="shared" si="5"/>
        <v>0</v>
      </c>
      <c r="CI7" s="24">
        <f t="shared" si="5"/>
        <v>0</v>
      </c>
      <c r="CJ7" s="24">
        <f t="shared" si="5"/>
        <v>0</v>
      </c>
      <c r="CK7" s="24">
        <f t="shared" si="5"/>
        <v>0</v>
      </c>
      <c r="CL7" s="24">
        <f t="shared" si="5"/>
        <v>0</v>
      </c>
      <c r="CM7" s="24">
        <f t="shared" si="5"/>
        <v>0</v>
      </c>
      <c r="CN7" s="24">
        <f t="shared" si="5"/>
        <v>0</v>
      </c>
      <c r="CO7" s="24">
        <f t="shared" si="5"/>
        <v>0</v>
      </c>
      <c r="CP7" s="24">
        <f t="shared" si="5"/>
        <v>0</v>
      </c>
      <c r="CQ7" s="24">
        <f t="shared" si="5"/>
        <v>0</v>
      </c>
      <c r="CR7" s="24">
        <f t="shared" si="5"/>
        <v>0</v>
      </c>
      <c r="CS7" s="24">
        <f t="shared" si="5"/>
        <v>0</v>
      </c>
      <c r="CT7" s="24">
        <f t="shared" si="5"/>
        <v>0</v>
      </c>
      <c r="CU7" s="24">
        <f t="shared" si="5"/>
        <v>0</v>
      </c>
      <c r="CV7" s="24">
        <f t="shared" si="5"/>
        <v>0</v>
      </c>
      <c r="CW7" s="24">
        <f t="shared" si="5"/>
        <v>0</v>
      </c>
      <c r="CX7" s="24">
        <f t="shared" si="5"/>
        <v>0</v>
      </c>
      <c r="CY7" s="24">
        <f t="shared" si="5"/>
        <v>0</v>
      </c>
      <c r="CZ7" s="24">
        <f t="shared" si="5"/>
        <v>0</v>
      </c>
      <c r="DA7" s="24">
        <f t="shared" si="5"/>
        <v>0</v>
      </c>
      <c r="DB7" s="24">
        <f t="shared" si="5"/>
        <v>0</v>
      </c>
      <c r="DC7" s="24">
        <f t="shared" si="5"/>
        <v>0</v>
      </c>
      <c r="DD7" s="24">
        <f t="shared" si="5"/>
        <v>0</v>
      </c>
      <c r="DE7" s="24">
        <f t="shared" si="5"/>
        <v>0</v>
      </c>
      <c r="DF7" s="24">
        <f t="shared" si="5"/>
        <v>0</v>
      </c>
      <c r="DG7" s="24">
        <f t="shared" si="5"/>
        <v>0</v>
      </c>
      <c r="DH7" s="24">
        <f t="shared" si="5"/>
        <v>0</v>
      </c>
      <c r="DI7" s="120"/>
    </row>
    <row r="8" spans="1:113" s="81" customFormat="1" ht="27" customHeight="1">
      <c r="A8" s="23" t="s">
        <v>81</v>
      </c>
      <c r="B8" s="23" t="s">
        <v>82</v>
      </c>
      <c r="C8" s="23" t="s">
        <v>83</v>
      </c>
      <c r="D8" s="91" t="s">
        <v>85</v>
      </c>
      <c r="E8" s="24">
        <f>F8+T8+AV8+BI8+BN8+CA8</f>
        <v>11689119</v>
      </c>
      <c r="F8" s="24">
        <f>SUM(G8:S8)</f>
        <v>7647426</v>
      </c>
      <c r="G8" s="24">
        <v>3114168</v>
      </c>
      <c r="H8" s="24">
        <v>2145744</v>
      </c>
      <c r="I8" s="24">
        <v>259514</v>
      </c>
      <c r="J8" s="24"/>
      <c r="K8" s="24"/>
      <c r="L8" s="92"/>
      <c r="M8" s="92"/>
      <c r="N8" s="92"/>
      <c r="O8" s="92"/>
      <c r="P8" s="92"/>
      <c r="Q8" s="24"/>
      <c r="R8" s="24"/>
      <c r="S8" s="24">
        <v>2128000</v>
      </c>
      <c r="T8" s="24">
        <f aca="true" t="shared" si="6" ref="T8:T17">SUM(U8:AU8)</f>
        <v>3996993</v>
      </c>
      <c r="U8" s="24">
        <v>350000</v>
      </c>
      <c r="V8" s="24">
        <v>100000</v>
      </c>
      <c r="W8" s="24"/>
      <c r="X8" s="24"/>
      <c r="Y8" s="24"/>
      <c r="Z8" s="24">
        <v>300000</v>
      </c>
      <c r="AA8" s="24">
        <v>264000</v>
      </c>
      <c r="AB8" s="24"/>
      <c r="AC8" s="24"/>
      <c r="AD8" s="24">
        <v>1330000</v>
      </c>
      <c r="AE8" s="24"/>
      <c r="AF8" s="24">
        <v>100000</v>
      </c>
      <c r="AG8" s="24">
        <v>50000</v>
      </c>
      <c r="AH8" s="24">
        <v>50000</v>
      </c>
      <c r="AI8" s="24">
        <v>50000</v>
      </c>
      <c r="AJ8" s="24">
        <v>45000</v>
      </c>
      <c r="AK8" s="24"/>
      <c r="AL8" s="24"/>
      <c r="AM8" s="101"/>
      <c r="AN8" s="24">
        <v>50000</v>
      </c>
      <c r="AO8" s="24"/>
      <c r="AP8" s="24">
        <v>160235</v>
      </c>
      <c r="AQ8" s="24">
        <v>168293</v>
      </c>
      <c r="AR8" s="24"/>
      <c r="AS8" s="24">
        <v>615480</v>
      </c>
      <c r="AT8" s="24"/>
      <c r="AU8" s="24">
        <v>363985</v>
      </c>
      <c r="AV8" s="24">
        <f>SUM(AW8:BH8)</f>
        <v>44700</v>
      </c>
      <c r="AW8" s="24"/>
      <c r="AX8" s="24"/>
      <c r="AY8" s="24"/>
      <c r="AZ8" s="24"/>
      <c r="BA8" s="24">
        <v>42000</v>
      </c>
      <c r="BB8" s="24"/>
      <c r="BC8" s="24"/>
      <c r="BD8" s="24"/>
      <c r="BE8" s="24">
        <v>2700</v>
      </c>
      <c r="BF8" s="24"/>
      <c r="BG8" s="24"/>
      <c r="BH8" s="24"/>
      <c r="BI8" s="24"/>
      <c r="BJ8" s="24"/>
      <c r="BK8" s="24"/>
      <c r="BL8" s="24"/>
      <c r="BM8" s="24"/>
      <c r="BN8" s="96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118"/>
      <c r="DB8" s="118"/>
      <c r="DC8" s="118"/>
      <c r="DD8" s="118"/>
      <c r="DE8" s="118"/>
      <c r="DF8" s="118"/>
      <c r="DG8" s="118"/>
      <c r="DH8" s="118">
        <v>0</v>
      </c>
      <c r="DI8" s="121"/>
    </row>
    <row r="9" spans="1:112" s="81" customFormat="1" ht="27" customHeight="1">
      <c r="A9" s="23" t="s">
        <v>81</v>
      </c>
      <c r="B9" s="23" t="s">
        <v>82</v>
      </c>
      <c r="C9" s="23" t="s">
        <v>86</v>
      </c>
      <c r="D9" s="91" t="s">
        <v>87</v>
      </c>
      <c r="E9" s="24">
        <f aca="true" t="shared" si="7" ref="E9:E17">F9+T9+AV9+BI9+BN9+CA9</f>
        <v>6770000</v>
      </c>
      <c r="F9" s="24">
        <f aca="true" t="shared" si="8" ref="F9:F17">SUM(G9:S9)</f>
        <v>0</v>
      </c>
      <c r="G9" s="24"/>
      <c r="H9" s="24"/>
      <c r="I9" s="24"/>
      <c r="J9" s="24"/>
      <c r="K9" s="24"/>
      <c r="L9" s="92"/>
      <c r="M9" s="92"/>
      <c r="N9" s="92"/>
      <c r="O9" s="92"/>
      <c r="P9" s="92"/>
      <c r="Q9" s="92"/>
      <c r="R9" s="92"/>
      <c r="S9" s="92"/>
      <c r="T9" s="24">
        <f t="shared" si="6"/>
        <v>6770000</v>
      </c>
      <c r="U9" s="92"/>
      <c r="V9" s="92"/>
      <c r="W9" s="92"/>
      <c r="X9" s="96"/>
      <c r="Y9" s="92"/>
      <c r="Z9" s="92"/>
      <c r="AA9" s="92"/>
      <c r="AB9" s="92"/>
      <c r="AC9" s="92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2"/>
      <c r="AO9" s="92"/>
      <c r="AP9" s="92"/>
      <c r="AQ9" s="92"/>
      <c r="AR9" s="92"/>
      <c r="AS9" s="92"/>
      <c r="AT9" s="92"/>
      <c r="AU9" s="92">
        <v>6770000</v>
      </c>
      <c r="AV9" s="24">
        <f aca="true" t="shared" si="9" ref="AV9:AV17">SUM(AW9:BH9)</f>
        <v>0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112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119"/>
      <c r="DB9" s="119"/>
      <c r="DC9" s="119"/>
      <c r="DD9" s="119"/>
      <c r="DE9" s="119"/>
      <c r="DF9" s="119"/>
      <c r="DG9" s="119"/>
      <c r="DH9" s="119"/>
    </row>
    <row r="10" spans="1:112" s="81" customFormat="1" ht="27" customHeight="1">
      <c r="A10" s="23" t="s">
        <v>81</v>
      </c>
      <c r="B10" s="23" t="s">
        <v>82</v>
      </c>
      <c r="C10" s="23" t="s">
        <v>88</v>
      </c>
      <c r="D10" s="91" t="s">
        <v>89</v>
      </c>
      <c r="E10" s="24">
        <f t="shared" si="7"/>
        <v>3403454</v>
      </c>
      <c r="F10" s="24">
        <f t="shared" si="8"/>
        <v>3215112</v>
      </c>
      <c r="G10" s="24">
        <v>1779144</v>
      </c>
      <c r="H10" s="24">
        <v>63288</v>
      </c>
      <c r="I10" s="24"/>
      <c r="J10" s="24"/>
      <c r="K10" s="24">
        <v>1372680</v>
      </c>
      <c r="L10" s="92"/>
      <c r="M10" s="92"/>
      <c r="N10" s="92"/>
      <c r="O10" s="92"/>
      <c r="P10" s="92"/>
      <c r="Q10" s="92"/>
      <c r="R10" s="92"/>
      <c r="S10" s="92"/>
      <c r="T10" s="24">
        <f t="shared" si="6"/>
        <v>188342</v>
      </c>
      <c r="U10" s="92"/>
      <c r="V10" s="92"/>
      <c r="W10" s="92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2"/>
      <c r="AO10" s="92"/>
      <c r="AP10" s="92">
        <v>63036</v>
      </c>
      <c r="AQ10" s="92">
        <v>62270</v>
      </c>
      <c r="AR10" s="92"/>
      <c r="AS10" s="92"/>
      <c r="AT10" s="92"/>
      <c r="AU10" s="92">
        <v>63036</v>
      </c>
      <c r="AV10" s="24">
        <f t="shared" si="9"/>
        <v>0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112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119"/>
      <c r="DB10" s="119"/>
      <c r="DC10" s="119"/>
      <c r="DD10" s="119"/>
      <c r="DE10" s="119"/>
      <c r="DF10" s="119"/>
      <c r="DG10" s="119"/>
      <c r="DH10" s="119"/>
    </row>
    <row r="11" spans="1:112" s="81" customFormat="1" ht="21" customHeight="1">
      <c r="A11" s="23" t="s">
        <v>81</v>
      </c>
      <c r="B11" s="23" t="s">
        <v>90</v>
      </c>
      <c r="C11" s="23" t="s">
        <v>91</v>
      </c>
      <c r="D11" s="91" t="s">
        <v>92</v>
      </c>
      <c r="E11" s="24">
        <f t="shared" si="7"/>
        <v>200000</v>
      </c>
      <c r="F11" s="24">
        <f t="shared" si="8"/>
        <v>0</v>
      </c>
      <c r="G11" s="24"/>
      <c r="H11" s="24"/>
      <c r="I11" s="24"/>
      <c r="J11" s="24"/>
      <c r="K11" s="24"/>
      <c r="L11" s="92"/>
      <c r="M11" s="92"/>
      <c r="N11" s="92"/>
      <c r="O11" s="92"/>
      <c r="P11" s="92"/>
      <c r="Q11" s="92"/>
      <c r="R11" s="92"/>
      <c r="S11" s="92"/>
      <c r="T11" s="24">
        <f t="shared" si="6"/>
        <v>200000</v>
      </c>
      <c r="U11" s="92">
        <v>200000</v>
      </c>
      <c r="V11" s="92"/>
      <c r="W11" s="92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2"/>
      <c r="AO11" s="92"/>
      <c r="AP11" s="92"/>
      <c r="AQ11" s="92"/>
      <c r="AR11" s="92"/>
      <c r="AS11" s="92"/>
      <c r="AT11" s="92"/>
      <c r="AU11" s="92"/>
      <c r="AV11" s="24">
        <f t="shared" si="9"/>
        <v>0</v>
      </c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112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119"/>
      <c r="DB11" s="119"/>
      <c r="DC11" s="119"/>
      <c r="DD11" s="119"/>
      <c r="DE11" s="119"/>
      <c r="DF11" s="119"/>
      <c r="DG11" s="119"/>
      <c r="DH11" s="119"/>
    </row>
    <row r="12" spans="1:112" s="81" customFormat="1" ht="21" customHeight="1">
      <c r="A12" s="23" t="s">
        <v>93</v>
      </c>
      <c r="B12" s="23" t="s">
        <v>91</v>
      </c>
      <c r="C12" s="23" t="s">
        <v>83</v>
      </c>
      <c r="D12" s="91" t="s">
        <v>94</v>
      </c>
      <c r="E12" s="24">
        <f t="shared" si="7"/>
        <v>907840</v>
      </c>
      <c r="F12" s="24">
        <f t="shared" si="8"/>
        <v>0</v>
      </c>
      <c r="G12" s="24"/>
      <c r="H12" s="24"/>
      <c r="I12" s="24"/>
      <c r="J12" s="24"/>
      <c r="K12" s="24"/>
      <c r="L12" s="92"/>
      <c r="M12" s="92"/>
      <c r="N12" s="92"/>
      <c r="O12" s="92"/>
      <c r="P12" s="92"/>
      <c r="Q12" s="92"/>
      <c r="R12" s="92"/>
      <c r="S12" s="92"/>
      <c r="T12" s="24">
        <f t="shared" si="6"/>
        <v>0</v>
      </c>
      <c r="U12" s="92"/>
      <c r="V12" s="92"/>
      <c r="W12" s="92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2"/>
      <c r="AO12" s="92"/>
      <c r="AP12" s="92"/>
      <c r="AQ12" s="92"/>
      <c r="AR12" s="92"/>
      <c r="AS12" s="92"/>
      <c r="AT12" s="92"/>
      <c r="AU12" s="92"/>
      <c r="AV12" s="24">
        <f t="shared" si="9"/>
        <v>907840</v>
      </c>
      <c r="AW12" s="92"/>
      <c r="AX12" s="92">
        <v>27840</v>
      </c>
      <c r="AY12" s="92"/>
      <c r="AZ12" s="92"/>
      <c r="BA12" s="92"/>
      <c r="BB12" s="92"/>
      <c r="BC12" s="92"/>
      <c r="BD12" s="92"/>
      <c r="BE12" s="92"/>
      <c r="BF12" s="92"/>
      <c r="BG12" s="92"/>
      <c r="BH12" s="96">
        <v>880000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112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119"/>
      <c r="DB12" s="119"/>
      <c r="DC12" s="119"/>
      <c r="DD12" s="119"/>
      <c r="DE12" s="119"/>
      <c r="DF12" s="119"/>
      <c r="DG12" s="119"/>
      <c r="DH12" s="119"/>
    </row>
    <row r="13" spans="1:112" s="81" customFormat="1" ht="21" customHeight="1">
      <c r="A13" s="23" t="s">
        <v>93</v>
      </c>
      <c r="B13" s="23" t="s">
        <v>91</v>
      </c>
      <c r="C13" s="23" t="s">
        <v>91</v>
      </c>
      <c r="D13" s="91" t="s">
        <v>95</v>
      </c>
      <c r="E13" s="24">
        <f t="shared" si="7"/>
        <v>1397527</v>
      </c>
      <c r="F13" s="24">
        <f t="shared" si="8"/>
        <v>1397527</v>
      </c>
      <c r="G13" s="24"/>
      <c r="H13" s="24"/>
      <c r="I13" s="24"/>
      <c r="J13" s="24"/>
      <c r="K13" s="24"/>
      <c r="L13" s="92">
        <v>1397527</v>
      </c>
      <c r="M13" s="92"/>
      <c r="N13" s="92"/>
      <c r="O13" s="92"/>
      <c r="P13" s="92"/>
      <c r="Q13" s="92"/>
      <c r="R13" s="92"/>
      <c r="S13" s="92"/>
      <c r="T13" s="24">
        <f t="shared" si="6"/>
        <v>0</v>
      </c>
      <c r="U13" s="92"/>
      <c r="V13" s="92"/>
      <c r="W13" s="92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2"/>
      <c r="AO13" s="92"/>
      <c r="AP13" s="92"/>
      <c r="AQ13" s="92"/>
      <c r="AR13" s="92"/>
      <c r="AS13" s="92"/>
      <c r="AT13" s="92"/>
      <c r="AU13" s="92"/>
      <c r="AV13" s="24">
        <f t="shared" si="9"/>
        <v>0</v>
      </c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112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119"/>
      <c r="DB13" s="119"/>
      <c r="DC13" s="119"/>
      <c r="DD13" s="119"/>
      <c r="DE13" s="119"/>
      <c r="DF13" s="119"/>
      <c r="DG13" s="119"/>
      <c r="DH13" s="119"/>
    </row>
    <row r="14" spans="1:112" s="81" customFormat="1" ht="21" customHeight="1">
      <c r="A14" s="23" t="s">
        <v>96</v>
      </c>
      <c r="B14" s="23" t="s">
        <v>90</v>
      </c>
      <c r="C14" s="23" t="s">
        <v>83</v>
      </c>
      <c r="D14" s="91" t="s">
        <v>97</v>
      </c>
      <c r="E14" s="24">
        <f t="shared" si="7"/>
        <v>386316</v>
      </c>
      <c r="F14" s="24">
        <f t="shared" si="8"/>
        <v>386316</v>
      </c>
      <c r="G14" s="24"/>
      <c r="H14" s="24"/>
      <c r="I14" s="24"/>
      <c r="J14" s="24"/>
      <c r="K14" s="24"/>
      <c r="L14" s="92"/>
      <c r="M14" s="92"/>
      <c r="N14" s="92">
        <v>386316</v>
      </c>
      <c r="O14" s="92"/>
      <c r="P14" s="92"/>
      <c r="Q14" s="92"/>
      <c r="R14" s="92"/>
      <c r="S14" s="92"/>
      <c r="T14" s="24">
        <f t="shared" si="6"/>
        <v>0</v>
      </c>
      <c r="U14" s="92"/>
      <c r="V14" s="92"/>
      <c r="W14" s="92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2"/>
      <c r="AO14" s="92"/>
      <c r="AP14" s="92"/>
      <c r="AQ14" s="92"/>
      <c r="AR14" s="92"/>
      <c r="AS14" s="92"/>
      <c r="AT14" s="92"/>
      <c r="AU14" s="92"/>
      <c r="AV14" s="24">
        <f t="shared" si="9"/>
        <v>0</v>
      </c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112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119"/>
      <c r="DB14" s="119"/>
      <c r="DC14" s="119"/>
      <c r="DD14" s="119"/>
      <c r="DE14" s="119"/>
      <c r="DF14" s="119"/>
      <c r="DG14" s="119"/>
      <c r="DH14" s="119"/>
    </row>
    <row r="15" spans="1:112" s="81" customFormat="1" ht="21" customHeight="1">
      <c r="A15" s="23" t="s">
        <v>96</v>
      </c>
      <c r="B15" s="23" t="s">
        <v>90</v>
      </c>
      <c r="C15" s="23" t="s">
        <v>86</v>
      </c>
      <c r="D15" s="91" t="s">
        <v>98</v>
      </c>
      <c r="E15" s="24">
        <f t="shared" si="7"/>
        <v>236836</v>
      </c>
      <c r="F15" s="24">
        <f t="shared" si="8"/>
        <v>236836</v>
      </c>
      <c r="G15" s="24"/>
      <c r="H15" s="24"/>
      <c r="I15" s="24"/>
      <c r="J15" s="24"/>
      <c r="K15" s="24"/>
      <c r="L15" s="92"/>
      <c r="M15" s="92"/>
      <c r="N15" s="92"/>
      <c r="O15" s="92">
        <v>11800</v>
      </c>
      <c r="P15" s="92"/>
      <c r="Q15" s="92"/>
      <c r="R15" s="92">
        <v>225036</v>
      </c>
      <c r="S15" s="92"/>
      <c r="T15" s="24">
        <f t="shared" si="6"/>
        <v>0</v>
      </c>
      <c r="U15" s="92"/>
      <c r="V15" s="92"/>
      <c r="W15" s="92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2"/>
      <c r="AO15" s="92"/>
      <c r="AP15" s="92"/>
      <c r="AQ15" s="92"/>
      <c r="AR15" s="92"/>
      <c r="AS15" s="92"/>
      <c r="AT15" s="92"/>
      <c r="AU15" s="92"/>
      <c r="AV15" s="24">
        <f t="shared" si="9"/>
        <v>0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112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119"/>
      <c r="DB15" s="119"/>
      <c r="DC15" s="119"/>
      <c r="DD15" s="119"/>
      <c r="DE15" s="119"/>
      <c r="DF15" s="119"/>
      <c r="DG15" s="119"/>
      <c r="DH15" s="119"/>
    </row>
    <row r="16" spans="1:112" s="81" customFormat="1" ht="21" customHeight="1">
      <c r="A16" s="23" t="s">
        <v>96</v>
      </c>
      <c r="B16" s="23" t="s">
        <v>90</v>
      </c>
      <c r="C16" s="23" t="s">
        <v>99</v>
      </c>
      <c r="D16" s="91" t="s">
        <v>100</v>
      </c>
      <c r="E16" s="24">
        <f t="shared" si="7"/>
        <v>243252</v>
      </c>
      <c r="F16" s="24">
        <f t="shared" si="8"/>
        <v>243252</v>
      </c>
      <c r="G16" s="24"/>
      <c r="H16" s="24"/>
      <c r="I16" s="24"/>
      <c r="J16" s="24"/>
      <c r="K16" s="24"/>
      <c r="L16" s="92"/>
      <c r="M16" s="92"/>
      <c r="N16" s="92"/>
      <c r="O16" s="92">
        <v>243252</v>
      </c>
      <c r="P16" s="92"/>
      <c r="Q16" s="92"/>
      <c r="R16" s="92"/>
      <c r="S16" s="92"/>
      <c r="T16" s="24">
        <f t="shared" si="6"/>
        <v>0</v>
      </c>
      <c r="U16" s="92"/>
      <c r="V16" s="92"/>
      <c r="W16" s="92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2"/>
      <c r="AO16" s="92"/>
      <c r="AP16" s="92"/>
      <c r="AQ16" s="92"/>
      <c r="AR16" s="92"/>
      <c r="AS16" s="92"/>
      <c r="AT16" s="92"/>
      <c r="AU16" s="92"/>
      <c r="AV16" s="24">
        <f t="shared" si="9"/>
        <v>0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112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119"/>
      <c r="DB16" s="119"/>
      <c r="DC16" s="119"/>
      <c r="DD16" s="119"/>
      <c r="DE16" s="119"/>
      <c r="DF16" s="119"/>
      <c r="DG16" s="119"/>
      <c r="DH16" s="119"/>
    </row>
    <row r="17" spans="1:112" s="81" customFormat="1" ht="21" customHeight="1">
      <c r="A17" s="23" t="s">
        <v>101</v>
      </c>
      <c r="B17" s="23" t="s">
        <v>86</v>
      </c>
      <c r="C17" s="23" t="s">
        <v>83</v>
      </c>
      <c r="D17" s="91" t="s">
        <v>102</v>
      </c>
      <c r="E17" s="24">
        <f t="shared" si="7"/>
        <v>1048144</v>
      </c>
      <c r="F17" s="24">
        <f t="shared" si="8"/>
        <v>1048144</v>
      </c>
      <c r="G17" s="24"/>
      <c r="H17" s="24"/>
      <c r="I17" s="24"/>
      <c r="J17" s="24"/>
      <c r="K17" s="24"/>
      <c r="L17" s="92"/>
      <c r="M17" s="92"/>
      <c r="N17" s="92"/>
      <c r="O17" s="92"/>
      <c r="P17" s="92"/>
      <c r="Q17" s="92">
        <v>1048144</v>
      </c>
      <c r="R17" s="92"/>
      <c r="S17" s="92"/>
      <c r="T17" s="24">
        <f t="shared" si="6"/>
        <v>0</v>
      </c>
      <c r="U17" s="92"/>
      <c r="V17" s="92"/>
      <c r="W17" s="92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2"/>
      <c r="AO17" s="92"/>
      <c r="AP17" s="92"/>
      <c r="AQ17" s="92"/>
      <c r="AR17" s="92"/>
      <c r="AS17" s="92"/>
      <c r="AT17" s="92"/>
      <c r="AU17" s="92"/>
      <c r="AV17" s="24">
        <f t="shared" si="9"/>
        <v>0</v>
      </c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112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119"/>
      <c r="DB17" s="119"/>
      <c r="DC17" s="119"/>
      <c r="DD17" s="119"/>
      <c r="DE17" s="119"/>
      <c r="DF17" s="119"/>
      <c r="DG17" s="119"/>
      <c r="DH17" s="119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tabSelected="1" workbookViewId="0" topLeftCell="A1">
      <selection activeCell="E35" activeCellId="2" sqref="E19 E8 E35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63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64"/>
      <c r="F1" s="64"/>
      <c r="G1" s="65" t="s">
        <v>273</v>
      </c>
      <c r="H1" s="29"/>
    </row>
    <row r="2" spans="1:8" ht="25.5" customHeight="1">
      <c r="A2" s="4" t="s">
        <v>274</v>
      </c>
      <c r="B2" s="4"/>
      <c r="C2" s="4"/>
      <c r="D2" s="4"/>
      <c r="E2" s="4"/>
      <c r="F2" s="4"/>
      <c r="G2" s="4"/>
      <c r="H2" s="29"/>
    </row>
    <row r="3" spans="1:8" ht="19.5" customHeight="1">
      <c r="A3" s="5" t="s">
        <v>5</v>
      </c>
      <c r="B3" s="5"/>
      <c r="C3" s="5"/>
      <c r="D3" s="5"/>
      <c r="E3" s="66"/>
      <c r="F3" s="66"/>
      <c r="G3" s="67" t="s">
        <v>6</v>
      </c>
      <c r="H3" s="29"/>
    </row>
    <row r="4" spans="1:8" ht="22.5" customHeight="1">
      <c r="A4" s="68" t="s">
        <v>275</v>
      </c>
      <c r="B4" s="68"/>
      <c r="C4" s="68"/>
      <c r="D4" s="68"/>
      <c r="E4" s="24" t="s">
        <v>105</v>
      </c>
      <c r="F4" s="24"/>
      <c r="G4" s="24"/>
      <c r="H4" s="29"/>
    </row>
    <row r="5" spans="1:8" ht="19.5" customHeight="1">
      <c r="A5" s="69" t="s">
        <v>68</v>
      </c>
      <c r="B5" s="70"/>
      <c r="C5" s="47" t="s">
        <v>276</v>
      </c>
      <c r="D5" s="46" t="s">
        <v>197</v>
      </c>
      <c r="E5" s="71" t="s">
        <v>58</v>
      </c>
      <c r="F5" s="72" t="s">
        <v>277</v>
      </c>
      <c r="G5" s="71" t="s">
        <v>278</v>
      </c>
      <c r="H5" s="29"/>
    </row>
    <row r="6" spans="1:8" ht="27" customHeight="1">
      <c r="A6" s="46" t="s">
        <v>78</v>
      </c>
      <c r="B6" s="47" t="s">
        <v>79</v>
      </c>
      <c r="C6" s="73"/>
      <c r="D6" s="74"/>
      <c r="E6" s="75"/>
      <c r="F6" s="76"/>
      <c r="G6" s="75"/>
      <c r="H6" s="29"/>
    </row>
    <row r="7" spans="1:8" ht="19.5" customHeight="1">
      <c r="A7" s="77" t="s">
        <v>58</v>
      </c>
      <c r="B7" s="78"/>
      <c r="C7" s="78"/>
      <c r="D7" s="78"/>
      <c r="E7" s="24">
        <f>E8+E19+E35</f>
        <v>19312668</v>
      </c>
      <c r="F7" s="24">
        <f>F8+F19+F35</f>
        <v>15127153</v>
      </c>
      <c r="G7" s="24">
        <f>SUM(G8:G39)</f>
        <v>8371030</v>
      </c>
      <c r="H7" s="30"/>
    </row>
    <row r="8" spans="1:8" ht="19.5" customHeight="1">
      <c r="A8" s="23"/>
      <c r="B8" s="23"/>
      <c r="C8" s="79"/>
      <c r="D8" s="23" t="s">
        <v>169</v>
      </c>
      <c r="E8" s="24">
        <f>F8+G8</f>
        <v>14174613</v>
      </c>
      <c r="F8" s="24">
        <f>SUM(F9:F18)</f>
        <v>14174613</v>
      </c>
      <c r="G8" s="24">
        <f>SUM(G9:G18)</f>
        <v>0</v>
      </c>
      <c r="H8" s="30"/>
    </row>
    <row r="9" spans="1:8" ht="19.5" customHeight="1">
      <c r="A9" s="23" t="s">
        <v>279</v>
      </c>
      <c r="B9" s="23" t="s">
        <v>83</v>
      </c>
      <c r="C9" s="23" t="s">
        <v>84</v>
      </c>
      <c r="D9" s="23" t="s">
        <v>198</v>
      </c>
      <c r="E9" s="24">
        <f aca="true" t="shared" si="0" ref="E9:E39">F9+G9</f>
        <v>4893312</v>
      </c>
      <c r="F9" s="26">
        <v>4893312</v>
      </c>
      <c r="G9" s="24">
        <v>0</v>
      </c>
      <c r="H9" s="29"/>
    </row>
    <row r="10" spans="1:8" ht="19.5" customHeight="1">
      <c r="A10" s="23" t="s">
        <v>279</v>
      </c>
      <c r="B10" s="23" t="s">
        <v>86</v>
      </c>
      <c r="C10" s="23" t="s">
        <v>84</v>
      </c>
      <c r="D10" s="23" t="s">
        <v>199</v>
      </c>
      <c r="E10" s="24">
        <f t="shared" si="0"/>
        <v>2209032</v>
      </c>
      <c r="F10" s="26">
        <v>2209032</v>
      </c>
      <c r="G10" s="24">
        <v>0</v>
      </c>
      <c r="H10" s="80"/>
    </row>
    <row r="11" spans="1:8" ht="19.5" customHeight="1">
      <c r="A11" s="23" t="s">
        <v>279</v>
      </c>
      <c r="B11" s="23" t="s">
        <v>99</v>
      </c>
      <c r="C11" s="23" t="s">
        <v>84</v>
      </c>
      <c r="D11" s="23" t="s">
        <v>200</v>
      </c>
      <c r="E11" s="24">
        <f t="shared" si="0"/>
        <v>259514</v>
      </c>
      <c r="F11" s="26">
        <v>259514</v>
      </c>
      <c r="G11" s="24">
        <v>0</v>
      </c>
      <c r="H11" s="80"/>
    </row>
    <row r="12" spans="1:8" ht="19.5" customHeight="1">
      <c r="A12" s="23" t="s">
        <v>279</v>
      </c>
      <c r="B12" s="23" t="s">
        <v>280</v>
      </c>
      <c r="C12" s="23" t="s">
        <v>84</v>
      </c>
      <c r="D12" s="23" t="s">
        <v>202</v>
      </c>
      <c r="E12" s="24">
        <f t="shared" si="0"/>
        <v>1372680</v>
      </c>
      <c r="F12" s="26">
        <v>1372680</v>
      </c>
      <c r="G12" s="24">
        <v>0</v>
      </c>
      <c r="H12" s="80"/>
    </row>
    <row r="13" spans="1:8" ht="19.5" customHeight="1">
      <c r="A13" s="23" t="s">
        <v>279</v>
      </c>
      <c r="B13" s="23" t="s">
        <v>281</v>
      </c>
      <c r="C13" s="23" t="s">
        <v>84</v>
      </c>
      <c r="D13" s="23" t="s">
        <v>203</v>
      </c>
      <c r="E13" s="24">
        <f t="shared" si="0"/>
        <v>1397527</v>
      </c>
      <c r="F13" s="26">
        <v>1397527</v>
      </c>
      <c r="G13" s="24">
        <v>0</v>
      </c>
      <c r="H13" s="80"/>
    </row>
    <row r="14" spans="1:8" ht="19.5" customHeight="1">
      <c r="A14" s="23" t="s">
        <v>279</v>
      </c>
      <c r="B14" s="23" t="s">
        <v>282</v>
      </c>
      <c r="C14" s="23" t="s">
        <v>84</v>
      </c>
      <c r="D14" s="23" t="s">
        <v>205</v>
      </c>
      <c r="E14" s="24">
        <f t="shared" si="0"/>
        <v>611352</v>
      </c>
      <c r="F14" s="26">
        <v>611352</v>
      </c>
      <c r="G14" s="24">
        <v>0</v>
      </c>
      <c r="H14" s="80"/>
    </row>
    <row r="15" spans="1:8" ht="19.5" customHeight="1">
      <c r="A15" s="23" t="s">
        <v>279</v>
      </c>
      <c r="B15" s="23" t="s">
        <v>90</v>
      </c>
      <c r="C15" s="23" t="s">
        <v>84</v>
      </c>
      <c r="D15" s="23" t="s">
        <v>206</v>
      </c>
      <c r="E15" s="24">
        <f t="shared" si="0"/>
        <v>243252</v>
      </c>
      <c r="F15" s="26">
        <v>243252</v>
      </c>
      <c r="G15" s="24">
        <v>0</v>
      </c>
      <c r="H15" s="80"/>
    </row>
    <row r="16" spans="1:8" ht="19.5" customHeight="1">
      <c r="A16" s="23" t="s">
        <v>279</v>
      </c>
      <c r="B16" s="23" t="s">
        <v>283</v>
      </c>
      <c r="C16" s="23" t="s">
        <v>84</v>
      </c>
      <c r="D16" s="23" t="s">
        <v>207</v>
      </c>
      <c r="E16" s="24">
        <f t="shared" si="0"/>
        <v>11800</v>
      </c>
      <c r="F16" s="26">
        <v>11800</v>
      </c>
      <c r="G16" s="24">
        <v>0</v>
      </c>
      <c r="H16" s="80"/>
    </row>
    <row r="17" spans="1:8" ht="19.5" customHeight="1">
      <c r="A17" s="23" t="s">
        <v>279</v>
      </c>
      <c r="B17" s="23" t="s">
        <v>284</v>
      </c>
      <c r="C17" s="23" t="s">
        <v>84</v>
      </c>
      <c r="D17" s="23" t="s">
        <v>102</v>
      </c>
      <c r="E17" s="24">
        <f t="shared" si="0"/>
        <v>1048144</v>
      </c>
      <c r="F17" s="26">
        <v>1048144</v>
      </c>
      <c r="G17" s="24">
        <v>0</v>
      </c>
      <c r="H17" s="80"/>
    </row>
    <row r="18" spans="1:8" ht="19.5" customHeight="1">
      <c r="A18" s="23" t="s">
        <v>279</v>
      </c>
      <c r="B18" s="23" t="s">
        <v>167</v>
      </c>
      <c r="C18" s="23" t="s">
        <v>84</v>
      </c>
      <c r="D18" s="23" t="s">
        <v>168</v>
      </c>
      <c r="E18" s="24">
        <f t="shared" si="0"/>
        <v>2128000</v>
      </c>
      <c r="F18" s="26">
        <v>2128000</v>
      </c>
      <c r="G18" s="24">
        <v>0</v>
      </c>
      <c r="H18" s="80"/>
    </row>
    <row r="19" spans="1:8" ht="19.5" customHeight="1">
      <c r="A19" s="23"/>
      <c r="B19" s="23"/>
      <c r="C19" s="23"/>
      <c r="D19" s="23" t="s">
        <v>188</v>
      </c>
      <c r="E19" s="24">
        <f>SUM(E20:E34)</f>
        <v>4185515</v>
      </c>
      <c r="F19" s="24">
        <f>SUM(F20:F34)</f>
        <v>0</v>
      </c>
      <c r="G19" s="24">
        <f>SUM(G20:G34)</f>
        <v>4185515</v>
      </c>
      <c r="H19" s="80"/>
    </row>
    <row r="20" spans="1:8" ht="19.5" customHeight="1">
      <c r="A20" s="23" t="s">
        <v>285</v>
      </c>
      <c r="B20" s="23" t="s">
        <v>83</v>
      </c>
      <c r="C20" s="23" t="s">
        <v>84</v>
      </c>
      <c r="D20" s="23" t="s">
        <v>209</v>
      </c>
      <c r="E20" s="24">
        <f t="shared" si="0"/>
        <v>350000</v>
      </c>
      <c r="F20" s="24"/>
      <c r="G20" s="24">
        <v>350000</v>
      </c>
      <c r="H20" s="80"/>
    </row>
    <row r="21" spans="1:8" ht="19.5" customHeight="1">
      <c r="A21" s="23" t="s">
        <v>285</v>
      </c>
      <c r="B21" s="23" t="s">
        <v>86</v>
      </c>
      <c r="C21" s="23" t="s">
        <v>84</v>
      </c>
      <c r="D21" s="23" t="s">
        <v>210</v>
      </c>
      <c r="E21" s="24">
        <f t="shared" si="0"/>
        <v>100000</v>
      </c>
      <c r="F21" s="26">
        <v>0</v>
      </c>
      <c r="G21" s="24">
        <v>100000</v>
      </c>
      <c r="H21" s="80"/>
    </row>
    <row r="22" spans="1:8" ht="19.5" customHeight="1">
      <c r="A22" s="23" t="s">
        <v>285</v>
      </c>
      <c r="B22" s="23" t="s">
        <v>82</v>
      </c>
      <c r="C22" s="23" t="s">
        <v>84</v>
      </c>
      <c r="D22" s="23" t="s">
        <v>214</v>
      </c>
      <c r="E22" s="24">
        <f t="shared" si="0"/>
        <v>300000</v>
      </c>
      <c r="F22" s="26">
        <v>0</v>
      </c>
      <c r="G22" s="24">
        <v>300000</v>
      </c>
      <c r="H22" s="80"/>
    </row>
    <row r="23" spans="1:8" ht="19.5" customHeight="1">
      <c r="A23" s="23" t="s">
        <v>285</v>
      </c>
      <c r="B23" s="23" t="s">
        <v>280</v>
      </c>
      <c r="C23" s="23" t="s">
        <v>84</v>
      </c>
      <c r="D23" s="23" t="s">
        <v>215</v>
      </c>
      <c r="E23" s="24">
        <f t="shared" si="0"/>
        <v>264000</v>
      </c>
      <c r="F23" s="26">
        <v>0</v>
      </c>
      <c r="G23" s="24">
        <v>264000</v>
      </c>
      <c r="H23" s="80"/>
    </row>
    <row r="24" spans="1:8" ht="19.5" customHeight="1">
      <c r="A24" s="23" t="s">
        <v>285</v>
      </c>
      <c r="B24" s="23" t="s">
        <v>90</v>
      </c>
      <c r="C24" s="23" t="s">
        <v>84</v>
      </c>
      <c r="D24" s="23" t="s">
        <v>218</v>
      </c>
      <c r="E24" s="24">
        <f t="shared" si="0"/>
        <v>1330000</v>
      </c>
      <c r="F24" s="26">
        <v>0</v>
      </c>
      <c r="G24" s="24">
        <v>1330000</v>
      </c>
      <c r="H24" s="80"/>
    </row>
    <row r="25" spans="1:8" ht="19.5" customHeight="1">
      <c r="A25" s="23" t="s">
        <v>285</v>
      </c>
      <c r="B25" s="23" t="s">
        <v>284</v>
      </c>
      <c r="C25" s="23" t="s">
        <v>84</v>
      </c>
      <c r="D25" s="23" t="s">
        <v>286</v>
      </c>
      <c r="E25" s="24">
        <f t="shared" si="0"/>
        <v>100000</v>
      </c>
      <c r="F25" s="26">
        <v>0</v>
      </c>
      <c r="G25" s="24">
        <v>100000</v>
      </c>
      <c r="H25" s="80"/>
    </row>
    <row r="26" spans="1:8" ht="19.5" customHeight="1">
      <c r="A26" s="23" t="s">
        <v>285</v>
      </c>
      <c r="B26" s="23" t="s">
        <v>287</v>
      </c>
      <c r="C26" s="23" t="s">
        <v>84</v>
      </c>
      <c r="D26" s="23" t="s">
        <v>220</v>
      </c>
      <c r="E26" s="24">
        <f t="shared" si="0"/>
        <v>50000</v>
      </c>
      <c r="F26" s="26">
        <v>0</v>
      </c>
      <c r="G26" s="24">
        <v>50000</v>
      </c>
      <c r="H26" s="80"/>
    </row>
    <row r="27" spans="1:8" ht="19.5" customHeight="1">
      <c r="A27" s="23" t="s">
        <v>285</v>
      </c>
      <c r="B27" s="23" t="s">
        <v>288</v>
      </c>
      <c r="C27" s="23" t="s">
        <v>84</v>
      </c>
      <c r="D27" s="23" t="s">
        <v>173</v>
      </c>
      <c r="E27" s="24">
        <f t="shared" si="0"/>
        <v>50000</v>
      </c>
      <c r="F27" s="26">
        <v>0</v>
      </c>
      <c r="G27" s="24">
        <v>50000</v>
      </c>
      <c r="H27" s="80"/>
    </row>
    <row r="28" spans="1:7" ht="19.5" customHeight="1">
      <c r="A28" s="22" t="s">
        <v>285</v>
      </c>
      <c r="B28" s="23" t="s">
        <v>289</v>
      </c>
      <c r="C28" s="23" t="s">
        <v>84</v>
      </c>
      <c r="D28" s="23" t="s">
        <v>174</v>
      </c>
      <c r="E28" s="24">
        <f t="shared" si="0"/>
        <v>50000</v>
      </c>
      <c r="F28" s="26">
        <v>0</v>
      </c>
      <c r="G28" s="24">
        <v>50000</v>
      </c>
    </row>
    <row r="29" spans="1:7" ht="19.5" customHeight="1">
      <c r="A29" s="22" t="s">
        <v>285</v>
      </c>
      <c r="B29" s="23" t="s">
        <v>290</v>
      </c>
      <c r="C29" s="23" t="s">
        <v>84</v>
      </c>
      <c r="D29" s="23" t="s">
        <v>176</v>
      </c>
      <c r="E29" s="24">
        <f t="shared" si="0"/>
        <v>45000</v>
      </c>
      <c r="F29" s="26">
        <v>0</v>
      </c>
      <c r="G29" s="24">
        <v>45000</v>
      </c>
    </row>
    <row r="30" spans="1:7" ht="19.5" customHeight="1">
      <c r="A30" s="22" t="s">
        <v>285</v>
      </c>
      <c r="B30" s="23" t="s">
        <v>291</v>
      </c>
      <c r="C30" s="23" t="s">
        <v>84</v>
      </c>
      <c r="D30" s="23" t="s">
        <v>224</v>
      </c>
      <c r="E30" s="24">
        <f t="shared" si="0"/>
        <v>50000</v>
      </c>
      <c r="F30" s="26"/>
      <c r="G30" s="24">
        <v>50000</v>
      </c>
    </row>
    <row r="31" spans="1:7" ht="19.5" customHeight="1">
      <c r="A31" s="22" t="s">
        <v>285</v>
      </c>
      <c r="B31" s="23" t="s">
        <v>292</v>
      </c>
      <c r="C31" s="23" t="s">
        <v>84</v>
      </c>
      <c r="D31" s="23" t="s">
        <v>225</v>
      </c>
      <c r="E31" s="24">
        <f t="shared" si="0"/>
        <v>223271</v>
      </c>
      <c r="F31" s="26"/>
      <c r="G31" s="24">
        <v>223271</v>
      </c>
    </row>
    <row r="32" spans="1:7" ht="19.5" customHeight="1">
      <c r="A32" s="22" t="s">
        <v>285</v>
      </c>
      <c r="B32" s="23" t="s">
        <v>293</v>
      </c>
      <c r="C32" s="23" t="s">
        <v>84</v>
      </c>
      <c r="D32" s="23" t="s">
        <v>226</v>
      </c>
      <c r="E32" s="24">
        <f t="shared" si="0"/>
        <v>230563</v>
      </c>
      <c r="F32" s="26"/>
      <c r="G32" s="24">
        <v>230563</v>
      </c>
    </row>
    <row r="33" spans="1:7" ht="19.5" customHeight="1">
      <c r="A33" s="22" t="s">
        <v>285</v>
      </c>
      <c r="B33" s="23" t="s">
        <v>294</v>
      </c>
      <c r="C33" s="23" t="s">
        <v>84</v>
      </c>
      <c r="D33" s="23" t="s">
        <v>228</v>
      </c>
      <c r="E33" s="24">
        <f t="shared" si="0"/>
        <v>615480</v>
      </c>
      <c r="F33" s="26"/>
      <c r="G33" s="24">
        <v>615480</v>
      </c>
    </row>
    <row r="34" spans="1:7" ht="19.5" customHeight="1">
      <c r="A34" s="22" t="s">
        <v>285</v>
      </c>
      <c r="B34" s="23" t="s">
        <v>167</v>
      </c>
      <c r="C34" s="23" t="s">
        <v>84</v>
      </c>
      <c r="D34" s="23" t="s">
        <v>179</v>
      </c>
      <c r="E34" s="24">
        <f t="shared" si="0"/>
        <v>427201</v>
      </c>
      <c r="F34" s="26"/>
      <c r="G34" s="24">
        <v>427201</v>
      </c>
    </row>
    <row r="35" spans="1:7" ht="19.5" customHeight="1">
      <c r="A35" s="22"/>
      <c r="B35" s="23"/>
      <c r="C35" s="23"/>
      <c r="D35" s="23" t="s">
        <v>189</v>
      </c>
      <c r="E35" s="24">
        <f t="shared" si="0"/>
        <v>952540</v>
      </c>
      <c r="F35" s="24">
        <f>SUM(F36:F39)</f>
        <v>952540</v>
      </c>
      <c r="G35" s="24"/>
    </row>
    <row r="36" spans="1:7" ht="19.5" customHeight="1">
      <c r="A36" s="22" t="s">
        <v>295</v>
      </c>
      <c r="B36" s="23" t="s">
        <v>86</v>
      </c>
      <c r="C36" s="23" t="s">
        <v>84</v>
      </c>
      <c r="D36" s="23" t="s">
        <v>231</v>
      </c>
      <c r="E36" s="24">
        <f t="shared" si="0"/>
        <v>27840</v>
      </c>
      <c r="F36" s="26">
        <v>27840</v>
      </c>
      <c r="G36" s="24"/>
    </row>
    <row r="37" spans="1:7" ht="19.5" customHeight="1">
      <c r="A37" s="22" t="s">
        <v>295</v>
      </c>
      <c r="B37" s="23" t="s">
        <v>91</v>
      </c>
      <c r="C37" s="23" t="s">
        <v>84</v>
      </c>
      <c r="D37" s="23" t="s">
        <v>234</v>
      </c>
      <c r="E37" s="24">
        <f t="shared" si="0"/>
        <v>42000</v>
      </c>
      <c r="F37" s="26">
        <v>42000</v>
      </c>
      <c r="G37" s="24"/>
    </row>
    <row r="38" spans="1:7" ht="19.5" customHeight="1">
      <c r="A38" s="22" t="s">
        <v>295</v>
      </c>
      <c r="B38" s="23" t="s">
        <v>177</v>
      </c>
      <c r="C38" s="23" t="s">
        <v>84</v>
      </c>
      <c r="D38" s="23" t="s">
        <v>238</v>
      </c>
      <c r="E38" s="24">
        <f t="shared" si="0"/>
        <v>2700</v>
      </c>
      <c r="F38" s="26">
        <v>2700</v>
      </c>
      <c r="G38" s="24"/>
    </row>
    <row r="39" spans="1:7" ht="19.5" customHeight="1">
      <c r="A39" s="22" t="s">
        <v>295</v>
      </c>
      <c r="B39" s="23" t="s">
        <v>167</v>
      </c>
      <c r="C39" s="23" t="s">
        <v>84</v>
      </c>
      <c r="D39" s="23" t="s">
        <v>241</v>
      </c>
      <c r="E39" s="24">
        <f t="shared" si="0"/>
        <v>880000</v>
      </c>
      <c r="F39" s="26">
        <v>880000</v>
      </c>
      <c r="G39" s="24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3" width="8.33203125" style="0" customWidth="1"/>
    <col min="4" max="4" width="12.83203125" style="32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5"/>
      <c r="E1" s="34"/>
      <c r="F1" s="36" t="s">
        <v>296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</row>
    <row r="2" spans="1:243" ht="19.5" customHeight="1">
      <c r="A2" s="4" t="s">
        <v>297</v>
      </c>
      <c r="B2" s="4"/>
      <c r="C2" s="4"/>
      <c r="D2" s="4"/>
      <c r="E2" s="4"/>
      <c r="F2" s="4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ht="19.5" customHeight="1">
      <c r="A3" s="38" t="s">
        <v>5</v>
      </c>
      <c r="B3" s="38"/>
      <c r="C3" s="39"/>
      <c r="D3" s="40"/>
      <c r="E3" s="39"/>
      <c r="F3" s="7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ht="19.5" customHeight="1">
      <c r="A4" s="41" t="s">
        <v>68</v>
      </c>
      <c r="B4" s="42"/>
      <c r="C4" s="43"/>
      <c r="D4" s="44" t="s">
        <v>69</v>
      </c>
      <c r="E4" s="8" t="s">
        <v>298</v>
      </c>
      <c r="F4" s="9" t="s">
        <v>71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19.5" customHeight="1">
      <c r="A5" s="45" t="s">
        <v>78</v>
      </c>
      <c r="B5" s="46" t="s">
        <v>79</v>
      </c>
      <c r="C5" s="47" t="s">
        <v>80</v>
      </c>
      <c r="D5" s="44"/>
      <c r="E5" s="8"/>
      <c r="F5" s="9"/>
      <c r="G5" s="4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243" ht="19.5" customHeight="1">
      <c r="A6" s="49"/>
      <c r="B6" s="49"/>
      <c r="C6" s="49"/>
      <c r="D6" s="50"/>
      <c r="E6" s="51" t="s">
        <v>58</v>
      </c>
      <c r="F6" s="52">
        <f>SUM(F7:F24)</f>
        <v>6970000</v>
      </c>
      <c r="G6" s="4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</row>
    <row r="7" spans="1:243" s="31" customFormat="1" ht="21" customHeight="1">
      <c r="A7" s="54" t="s">
        <v>81</v>
      </c>
      <c r="B7" s="54" t="s">
        <v>82</v>
      </c>
      <c r="C7" s="54" t="s">
        <v>86</v>
      </c>
      <c r="D7" s="55">
        <v>105101</v>
      </c>
      <c r="E7" s="56" t="s">
        <v>299</v>
      </c>
      <c r="F7" s="57">
        <v>200000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243" s="31" customFormat="1" ht="21" customHeight="1">
      <c r="A8" s="54" t="s">
        <v>81</v>
      </c>
      <c r="B8" s="54" t="s">
        <v>82</v>
      </c>
      <c r="C8" s="54" t="s">
        <v>86</v>
      </c>
      <c r="D8" s="55">
        <v>105101</v>
      </c>
      <c r="E8" s="56" t="s">
        <v>300</v>
      </c>
      <c r="F8" s="57">
        <v>500000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</row>
    <row r="9" spans="1:243" s="31" customFormat="1" ht="21" customHeight="1">
      <c r="A9" s="54" t="s">
        <v>81</v>
      </c>
      <c r="B9" s="54" t="s">
        <v>82</v>
      </c>
      <c r="C9" s="54" t="s">
        <v>86</v>
      </c>
      <c r="D9" s="55">
        <v>105101</v>
      </c>
      <c r="E9" s="56" t="s">
        <v>301</v>
      </c>
      <c r="F9" s="57">
        <v>500000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s="31" customFormat="1" ht="21" customHeight="1">
      <c r="A10" s="54" t="s">
        <v>81</v>
      </c>
      <c r="B10" s="54" t="s">
        <v>82</v>
      </c>
      <c r="C10" s="54" t="s">
        <v>86</v>
      </c>
      <c r="D10" s="55">
        <v>105101</v>
      </c>
      <c r="E10" s="56" t="s">
        <v>302</v>
      </c>
      <c r="F10" s="57">
        <v>300000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6" s="31" customFormat="1" ht="21" customHeight="1">
      <c r="A11" s="59" t="s">
        <v>81</v>
      </c>
      <c r="B11" s="59" t="s">
        <v>82</v>
      </c>
      <c r="C11" s="59" t="s">
        <v>86</v>
      </c>
      <c r="D11" s="60">
        <v>105101</v>
      </c>
      <c r="E11" s="61" t="s">
        <v>303</v>
      </c>
      <c r="F11" s="62">
        <v>300000</v>
      </c>
    </row>
    <row r="12" spans="1:6" s="31" customFormat="1" ht="21" customHeight="1">
      <c r="A12" s="59" t="s">
        <v>81</v>
      </c>
      <c r="B12" s="59" t="s">
        <v>82</v>
      </c>
      <c r="C12" s="59" t="s">
        <v>86</v>
      </c>
      <c r="D12" s="60">
        <v>105101</v>
      </c>
      <c r="E12" s="61" t="s">
        <v>304</v>
      </c>
      <c r="F12" s="62">
        <v>2000000</v>
      </c>
    </row>
    <row r="13" spans="1:6" s="31" customFormat="1" ht="21" customHeight="1">
      <c r="A13" s="59" t="s">
        <v>81</v>
      </c>
      <c r="B13" s="59" t="s">
        <v>82</v>
      </c>
      <c r="C13" s="59" t="s">
        <v>86</v>
      </c>
      <c r="D13" s="60">
        <v>105101</v>
      </c>
      <c r="E13" s="61" t="s">
        <v>305</v>
      </c>
      <c r="F13" s="62">
        <v>600000</v>
      </c>
    </row>
    <row r="14" spans="1:6" s="31" customFormat="1" ht="21" customHeight="1">
      <c r="A14" s="59" t="s">
        <v>81</v>
      </c>
      <c r="B14" s="59" t="s">
        <v>82</v>
      </c>
      <c r="C14" s="59" t="s">
        <v>86</v>
      </c>
      <c r="D14" s="60">
        <v>105101</v>
      </c>
      <c r="E14" s="61" t="s">
        <v>306</v>
      </c>
      <c r="F14" s="62">
        <v>50000</v>
      </c>
    </row>
    <row r="15" spans="1:6" s="31" customFormat="1" ht="21" customHeight="1">
      <c r="A15" s="59" t="s">
        <v>81</v>
      </c>
      <c r="B15" s="59" t="s">
        <v>82</v>
      </c>
      <c r="C15" s="59" t="s">
        <v>86</v>
      </c>
      <c r="D15" s="60">
        <v>105101</v>
      </c>
      <c r="E15" s="61" t="s">
        <v>307</v>
      </c>
      <c r="F15" s="62">
        <v>200000</v>
      </c>
    </row>
    <row r="16" spans="1:6" s="31" customFormat="1" ht="21" customHeight="1">
      <c r="A16" s="59" t="s">
        <v>81</v>
      </c>
      <c r="B16" s="59" t="s">
        <v>82</v>
      </c>
      <c r="C16" s="59" t="s">
        <v>86</v>
      </c>
      <c r="D16" s="60">
        <v>105101</v>
      </c>
      <c r="E16" s="61" t="s">
        <v>308</v>
      </c>
      <c r="F16" s="62">
        <v>600000</v>
      </c>
    </row>
    <row r="17" spans="1:6" s="31" customFormat="1" ht="21" customHeight="1">
      <c r="A17" s="59" t="s">
        <v>81</v>
      </c>
      <c r="B17" s="59" t="s">
        <v>82</v>
      </c>
      <c r="C17" s="59" t="s">
        <v>86</v>
      </c>
      <c r="D17" s="60">
        <v>105101</v>
      </c>
      <c r="E17" s="61" t="s">
        <v>309</v>
      </c>
      <c r="F17" s="62">
        <v>200000</v>
      </c>
    </row>
    <row r="18" spans="1:6" s="31" customFormat="1" ht="21" customHeight="1">
      <c r="A18" s="59" t="s">
        <v>81</v>
      </c>
      <c r="B18" s="59" t="s">
        <v>82</v>
      </c>
      <c r="C18" s="59" t="s">
        <v>86</v>
      </c>
      <c r="D18" s="60">
        <v>105101</v>
      </c>
      <c r="E18" s="61" t="s">
        <v>310</v>
      </c>
      <c r="F18" s="62">
        <v>100000</v>
      </c>
    </row>
    <row r="19" spans="1:6" s="31" customFormat="1" ht="21" customHeight="1">
      <c r="A19" s="59" t="s">
        <v>81</v>
      </c>
      <c r="B19" s="59" t="s">
        <v>82</v>
      </c>
      <c r="C19" s="59" t="s">
        <v>86</v>
      </c>
      <c r="D19" s="60">
        <v>105101</v>
      </c>
      <c r="E19" s="61" t="s">
        <v>311</v>
      </c>
      <c r="F19" s="62">
        <v>500000</v>
      </c>
    </row>
    <row r="20" spans="1:6" s="31" customFormat="1" ht="21" customHeight="1">
      <c r="A20" s="59" t="s">
        <v>81</v>
      </c>
      <c r="B20" s="59" t="s">
        <v>82</v>
      </c>
      <c r="C20" s="59" t="s">
        <v>86</v>
      </c>
      <c r="D20" s="60">
        <v>105101</v>
      </c>
      <c r="E20" s="61" t="s">
        <v>312</v>
      </c>
      <c r="F20" s="62">
        <v>90000</v>
      </c>
    </row>
    <row r="21" spans="1:6" s="31" customFormat="1" ht="21" customHeight="1">
      <c r="A21" s="59" t="s">
        <v>81</v>
      </c>
      <c r="B21" s="59" t="s">
        <v>82</v>
      </c>
      <c r="C21" s="59" t="s">
        <v>86</v>
      </c>
      <c r="D21" s="60">
        <v>105101</v>
      </c>
      <c r="E21" s="61" t="s">
        <v>313</v>
      </c>
      <c r="F21" s="62">
        <v>330000</v>
      </c>
    </row>
    <row r="22" spans="1:6" s="31" customFormat="1" ht="21" customHeight="1">
      <c r="A22" s="59" t="s">
        <v>81</v>
      </c>
      <c r="B22" s="59" t="s">
        <v>82</v>
      </c>
      <c r="C22" s="59" t="s">
        <v>86</v>
      </c>
      <c r="D22" s="60">
        <v>105101</v>
      </c>
      <c r="E22" s="61" t="s">
        <v>314</v>
      </c>
      <c r="F22" s="62">
        <v>200000</v>
      </c>
    </row>
    <row r="23" spans="1:6" s="31" customFormat="1" ht="21" customHeight="1">
      <c r="A23" s="59" t="s">
        <v>81</v>
      </c>
      <c r="B23" s="59" t="s">
        <v>82</v>
      </c>
      <c r="C23" s="59" t="s">
        <v>86</v>
      </c>
      <c r="D23" s="60">
        <v>105101</v>
      </c>
      <c r="E23" s="61" t="s">
        <v>315</v>
      </c>
      <c r="F23" s="62">
        <v>100000</v>
      </c>
    </row>
    <row r="24" spans="1:6" s="31" customFormat="1" ht="21" customHeight="1">
      <c r="A24" s="59" t="s">
        <v>81</v>
      </c>
      <c r="B24" s="59" t="s">
        <v>82</v>
      </c>
      <c r="C24" s="59" t="s">
        <v>86</v>
      </c>
      <c r="D24" s="60">
        <v>105101</v>
      </c>
      <c r="E24" s="61" t="s">
        <v>316</v>
      </c>
      <c r="F24" s="62">
        <v>200000</v>
      </c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2021-02-06T07:42:20Z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