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'3-2'!$A$1:$F$12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<sst xmlns="http://schemas.openxmlformats.org/spreadsheetml/2006/main" count="751" uniqueCount="320">
  <si>
    <t xml:space="preserve">     大竹县审计局      </t>
  </si>
  <si>
    <t>2021年部门预算</t>
  </si>
  <si>
    <t>报送日期：  2021 年1月28日</t>
  </si>
  <si>
    <t>表1</t>
  </si>
  <si>
    <t>部门收支总表</t>
  </si>
  <si>
    <t>大竹县审计局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</si>
  <si>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</si>
  <si>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</si>
  <si>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</si>
  <si>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</si>
  <si>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</si>
  <si>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</si>
  <si>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</si>
  <si>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</si>
  <si>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</si>
  <si>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</si>
  <si>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</si>
  <si>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</si>
  <si>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</si>
  <si>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</si>
  <si>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</si>
  <si>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</si>
  <si>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</si>
  <si>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</si>
  <si>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</si>
  <si>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</si>
  <si>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</si>
  <si>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</si>
  <si>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</si>
  <si>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</si>
  <si>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</si>
  <si>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</si>
  <si>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</si>
  <si>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</si>
  <si>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</si>
  <si>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</si>
  <si>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</si>
  <si>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</si>
  <si>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</si>
  <si>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</si>
  <si>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</si>
  <si>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</si>
  <si>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</si>
  <si>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</si>
  <si>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</si>
  <si>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</si>
  <si>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</si>
  <si>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</si>
  <si>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</si>
  <si>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</si>
  <si>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</si>
  <si>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</si>
  <si>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</si>
  <si>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</si>
  <si>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</si>
  <si>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</si>
  <si>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</si>
  <si>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</si>
  <si>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</si>
  <si>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</si>
  <si>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</si>
  <si>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</si>
  <si>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</si>
  <si>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</si>
  <si>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</si>
  <si>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</si>
  <si>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</si>
  <si>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</si>
  <si>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</si>
  <si>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</si>
  <si>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</si>
  <si>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</si>
  <si>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</si>
  <si>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</si>
  <si>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</si>
  <si>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</si>
  <si>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</si>
  <si>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</si>
  <si>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</si>
  <si>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</si>
  <si>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</si>
  <si>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</si>
  <si>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08</t>
  </si>
  <si>
    <t>01</t>
  </si>
  <si>
    <t>102104</t>
  </si>
  <si>
    <t>行政运行（审计）</t>
  </si>
  <si>
    <t>02</t>
  </si>
  <si>
    <t>一般行政管理事务（审计）</t>
  </si>
  <si>
    <t>50</t>
  </si>
  <si>
    <t>事业运行（审计）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</si>
  <si>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</si>
  <si>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</si>
  <si>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</si>
  <si>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</si>
  <si>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</si>
  <si>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</si>
  <si>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</si>
  <si>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事业单位医疗</t>
  </si>
  <si>
    <t>03</t>
  </si>
  <si>
    <t>公务员医疗补助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</si>
  <si>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</si>
  <si>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</si>
  <si>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</si>
  <si>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</si>
  <si>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</si>
  <si>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</si>
  <si>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</si>
  <si>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</si>
  <si>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</si>
  <si>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</si>
  <si>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</si>
  <si>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</si>
  <si>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</si>
  <si>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</si>
  <si>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</si>
  <si>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</si>
  <si>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</si>
  <si>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</si>
  <si>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</si>
  <si>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</si>
  <si>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</si>
  <si>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</si>
  <si>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</si>
  <si>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</si>
  <si>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</si>
  <si>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</si>
  <si>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</si>
  <si>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</si>
  <si>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</si>
  <si>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</si>
  <si>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</si>
  <si>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</si>
  <si>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</si>
  <si>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</si>
  <si>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</si>
  <si>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</si>
  <si>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</si>
  <si>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</si>
  <si>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</si>
  <si>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</si>
  <si>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</si>
  <si>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</si>
  <si>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</si>
  <si>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</si>
  <si>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</si>
  <si>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</si>
  <si>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</si>
  <si>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</si>
  <si>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</si>
  <si>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</si>
  <si>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</si>
  <si>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</si>
  <si>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</si>
  <si>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</si>
  <si>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</si>
  <si>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</si>
  <si>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</si>
  <si>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</si>
  <si>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</si>
  <si>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</si>
  <si>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</si>
  <si>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</si>
  <si>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</si>
  <si>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</si>
  <si>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</si>
  <si>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</si>
  <si>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99</t>
  </si>
  <si>
    <t>其他工资福利支出</t>
  </si>
  <si>
    <t>505</t>
  </si>
  <si>
    <t>工资福利支出</t>
  </si>
  <si>
    <t xml:space="preserve">  机关商品服务支出</t>
  </si>
  <si>
    <t>502</t>
  </si>
  <si>
    <t>办公经费</t>
  </si>
  <si>
    <t>商品服务支出</t>
  </si>
  <si>
    <t>培训费</t>
  </si>
  <si>
    <t>06</t>
  </si>
  <si>
    <t>公务接待费</t>
  </si>
  <si>
    <t>公务用车运行维护费</t>
  </si>
  <si>
    <t>09</t>
  </si>
  <si>
    <t>维修（护）费</t>
  </si>
  <si>
    <t>其他商品和服务支出</t>
  </si>
  <si>
    <t xml:space="preserve">  对个人和家庭的补助</t>
  </si>
  <si>
    <t>509</t>
  </si>
  <si>
    <t>离退休费</t>
  </si>
  <si>
    <t>04</t>
  </si>
  <si>
    <t>社会福利救助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</si>
  <si>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</si>
  <si>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</si>
  <si>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</si>
  <si>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</si>
  <si>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</si>
  <si>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</si>
  <si>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</si>
  <si>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</si>
  <si>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</si>
  <si>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</si>
  <si>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</si>
  <si>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</si>
  <si>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</si>
  <si>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</si>
  <si>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</si>
  <si>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</si>
  <si>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</si>
  <si>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</si>
  <si>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</si>
  <si>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</si>
  <si>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</si>
  <si>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</si>
  <si>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</si>
  <si>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</si>
  <si>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</si>
  <si>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</si>
  <si>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</si>
  <si>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</si>
  <si>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</si>
  <si>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</si>
  <si>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</si>
  <si>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</si>
  <si>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</si>
  <si>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</si>
  <si>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</si>
  <si>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</si>
  <si>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</si>
  <si>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</si>
  <si>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</si>
  <si>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</si>
  <si>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</si>
  <si>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</si>
  <si>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</si>
  <si>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</si>
  <si>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</si>
  <si>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</si>
  <si>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</si>
  <si>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</si>
  <si>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</si>
  <si>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</si>
  <si>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</si>
  <si>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</si>
  <si>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</si>
  <si>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</si>
  <si>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</si>
  <si>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</si>
  <si>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</si>
  <si>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</si>
  <si>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</si>
  <si>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</si>
  <si>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</si>
  <si>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</si>
  <si>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</si>
  <si>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</si>
  <si>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</si>
  <si>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</si>
  <si>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</si>
  <si>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</si>
  <si>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</si>
  <si>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</si>
  <si>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</si>
  <si>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</si>
  <si>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</si>
  <si>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</si>
  <si>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</si>
  <si>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</si>
  <si>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</si>
  <si>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</si>
  <si>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</si>
  <si>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</si>
  <si>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</si>
  <si>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</si>
  <si>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</si>
  <si>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</si>
  <si>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</si>
  <si>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</si>
  <si>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</si>
  <si>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</si>
  <si>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</si>
  <si>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</si>
  <si>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</si>
  <si>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</si>
  <si>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</si>
  <si>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</si>
  <si>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</si>
  <si>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</si>
  <si>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</si>
  <si>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10</t>
  </si>
  <si>
    <t>12</t>
  </si>
  <si>
    <t>13</t>
  </si>
  <si>
    <t>302</t>
  </si>
  <si>
    <t>16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</si>
  <si>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</si>
  <si>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</si>
  <si>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</si>
  <si>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</si>
  <si>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</si>
  <si>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</si>
  <si>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</si>
  <si>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</si>
  <si>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单位名称（项目）</t>
  </si>
  <si>
    <t>财政监督检查</t>
  </si>
  <si>
    <t>扶贫资金专项审计经费</t>
  </si>
  <si>
    <t>国有企业监事工作</t>
  </si>
  <si>
    <t>审计信息化建设</t>
  </si>
  <si>
    <t>投资审计经费</t>
  </si>
  <si>
    <t>重大项目稽查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</si>
  <si>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</si>
  <si>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</si>
  <si>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</si>
  <si>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</si>
  <si>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</si>
  <si>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</si>
  <si>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</si>
  <si>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</si>
  <si>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</si>
  <si>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</si>
  <si>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大竹县***局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</si>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</sst>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5" fillId="4" borderId="1" applyNumberFormat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5" fillId="7" borderId="0" applyNumberFormat="0" applyBorder="0" applyAlignment="0" applyProtection="0"/>
    <xf numFmtId="0" fontId="23" fillId="3" borderId="0" applyNumberFormat="0" applyBorder="0" applyAlignment="0" applyProtection="0"/>
    <xf numFmtId="0" fontId="19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19" fillId="8" borderId="0" applyNumberFormat="0" applyBorder="0" applyAlignment="0" applyProtection="0"/>
    <xf numFmtId="0" fontId="24" fillId="0" borderId="5" applyNumberFormat="0" applyFill="0" applyAlignment="0" applyProtection="0"/>
    <xf numFmtId="0" fontId="19" fillId="9" borderId="0" applyNumberFormat="0" applyBorder="0" applyAlignment="0" applyProtection="0"/>
    <xf numFmtId="0" fontId="36" fillId="10" borderId="6" applyNumberFormat="0" applyAlignment="0" applyProtection="0"/>
    <xf numFmtId="0" fontId="27" fillId="10" borderId="1" applyNumberFormat="0" applyAlignment="0" applyProtection="0"/>
    <xf numFmtId="0" fontId="26" fillId="11" borderId="7" applyNumberFormat="0" applyAlignment="0" applyProtection="0"/>
    <xf numFmtId="0" fontId="23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37" fillId="0" borderId="9" applyNumberFormat="0" applyFill="0" applyAlignment="0" applyProtection="0"/>
    <xf numFmtId="0" fontId="29" fillId="13" borderId="0" applyNumberFormat="0" applyBorder="0" applyAlignment="0" applyProtection="0"/>
    <xf numFmtId="0" fontId="32" fillId="4" borderId="0" applyNumberFormat="0" applyBorder="0" applyAlignment="0" applyProtection="0"/>
    <xf numFmtId="0" fontId="23" fillId="5" borderId="0" applyNumberFormat="0" applyBorder="0" applyAlignment="0" applyProtection="0"/>
    <xf numFmtId="0" fontId="19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19" fillId="8" borderId="0" applyNumberFormat="0" applyBorder="0" applyAlignment="0" applyProtection="0"/>
    <xf numFmtId="0" fontId="23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17" borderId="0" applyNumberFormat="0" applyBorder="0" applyAlignment="0" applyProtection="0"/>
    <xf numFmtId="0" fontId="23" fillId="4" borderId="0" applyNumberFormat="0" applyBorder="0" applyAlignment="0" applyProtection="0"/>
    <xf numFmtId="0" fontId="19" fillId="2" borderId="0" applyNumberFormat="0" applyBorder="0" applyAlignment="0" applyProtection="0"/>
    <xf numFmtId="1" fontId="0" fillId="0" borderId="0">
      <alignment/>
      <protection/>
    </xf>
  </cellStyleXfs>
  <cellXfs count="263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179" fontId="1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1" fillId="18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19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19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center" vertical="center" wrapText="1"/>
      <protection/>
    </xf>
    <xf numFmtId="178" fontId="1" fillId="0" borderId="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6" sqref="A6"/>
    </sheetView>
  </sheetViews>
  <sheetFormatPr defaultColWidth="8.66015625" defaultRowHeight="11.25"/>
  <cols>
    <col min="1" max="1" width="153.66015625" style="0" customWidth="1"/>
  </cols>
  <sheetData>
    <row r="1" ht="15">
      <c r="A1" s="257"/>
    </row>
    <row r="2" ht="34.5" customHeight="1"/>
    <row r="3" ht="63.75" customHeight="1">
      <c r="A3" s="258" t="s">
        <v>0</v>
      </c>
    </row>
    <row r="4" ht="107.25" customHeight="1">
      <c r="A4" s="259" t="s">
        <v>1</v>
      </c>
    </row>
    <row r="5" ht="409.5" customHeight="1" hidden="1">
      <c r="A5" s="260">
        <v>3.637978807091713E-12</v>
      </c>
    </row>
    <row r="6" ht="21.75">
      <c r="A6" s="261"/>
    </row>
    <row r="7" ht="30.75" customHeight="1">
      <c r="A7" s="261"/>
    </row>
    <row r="8" ht="78" customHeight="1"/>
    <row r="9" ht="63" customHeight="1">
      <c r="A9" s="262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303</v>
      </c>
      <c r="I1" s="69"/>
    </row>
    <row r="2" spans="1:9" ht="25.5" customHeight="1">
      <c r="A2" s="5" t="s">
        <v>304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305</v>
      </c>
      <c r="B4" s="17" t="s">
        <v>306</v>
      </c>
      <c r="C4" s="12" t="s">
        <v>307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220</v>
      </c>
      <c r="E5" s="53" t="s">
        <v>308</v>
      </c>
      <c r="F5" s="54"/>
      <c r="G5" s="54"/>
      <c r="H5" s="55" t="s">
        <v>176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309</v>
      </c>
      <c r="G6" s="59" t="s">
        <v>310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108000</v>
      </c>
      <c r="D7" s="80">
        <f t="shared" si="0"/>
        <v>0</v>
      </c>
      <c r="E7" s="80">
        <f t="shared" si="0"/>
        <v>30000</v>
      </c>
      <c r="F7" s="80">
        <f t="shared" si="0"/>
        <v>0</v>
      </c>
      <c r="G7" s="80">
        <f t="shared" si="0"/>
        <v>30000</v>
      </c>
      <c r="H7" s="80">
        <f t="shared" si="0"/>
        <v>78000</v>
      </c>
      <c r="I7" s="70"/>
    </row>
    <row r="8" spans="1:9" ht="19.5" customHeight="1">
      <c r="A8" s="29" t="s">
        <v>84</v>
      </c>
      <c r="B8" s="30" t="s">
        <v>5</v>
      </c>
      <c r="C8" s="81">
        <f>D8+E8+H8</f>
        <v>108000</v>
      </c>
      <c r="D8" s="82">
        <v>0</v>
      </c>
      <c r="E8" s="82">
        <f>SUM(F8:G8)</f>
        <v>30000</v>
      </c>
      <c r="F8" s="82">
        <v>0</v>
      </c>
      <c r="G8" s="80">
        <v>30000</v>
      </c>
      <c r="H8" s="83">
        <v>78000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311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312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313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314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108</v>
      </c>
      <c r="F5" s="18" t="s">
        <v>58</v>
      </c>
      <c r="G5" s="18" t="s">
        <v>104</v>
      </c>
      <c r="H5" s="12" t="s">
        <v>105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N20" sqref="N20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315</v>
      </c>
      <c r="I1" s="69"/>
    </row>
    <row r="2" spans="1:9" ht="25.5" customHeight="1">
      <c r="A2" s="5" t="s">
        <v>316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313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305</v>
      </c>
      <c r="B4" s="17" t="s">
        <v>306</v>
      </c>
      <c r="C4" s="12" t="s">
        <v>307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220</v>
      </c>
      <c r="E5" s="53" t="s">
        <v>308</v>
      </c>
      <c r="F5" s="54"/>
      <c r="G5" s="54"/>
      <c r="H5" s="55" t="s">
        <v>176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309</v>
      </c>
      <c r="G6" s="59" t="s">
        <v>310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G20" sqref="G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317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318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313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319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108</v>
      </c>
      <c r="F5" s="18" t="s">
        <v>58</v>
      </c>
      <c r="G5" s="18" t="s">
        <v>104</v>
      </c>
      <c r="H5" s="12" t="s">
        <v>105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D27" sqref="D27"/>
    </sheetView>
  </sheetViews>
  <sheetFormatPr defaultColWidth="8.66015625" defaultRowHeight="20.25" customHeight="1"/>
  <cols>
    <col min="1" max="1" width="60" style="0" customWidth="1"/>
    <col min="2" max="2" width="42.66015625" style="95" customWidth="1"/>
    <col min="3" max="3" width="52.66015625" style="0" customWidth="1"/>
    <col min="4" max="4" width="38.5" style="190" customWidth="1"/>
  </cols>
  <sheetData>
    <row r="1" spans="1:28" ht="20.25" customHeight="1">
      <c r="A1" s="191"/>
      <c r="B1" s="254"/>
      <c r="C1" s="191"/>
      <c r="D1" s="97" t="s">
        <v>3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ht="20.25" customHeight="1">
      <c r="A2" s="5" t="s">
        <v>4</v>
      </c>
      <c r="B2" s="5"/>
      <c r="C2" s="5"/>
      <c r="D2" s="5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</row>
    <row r="3" spans="1:28" ht="20.25" customHeight="1">
      <c r="A3" s="49" t="s">
        <v>5</v>
      </c>
      <c r="B3" s="255"/>
      <c r="C3" s="46"/>
      <c r="D3" s="99" t="s">
        <v>6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</row>
    <row r="4" spans="1:28" ht="20.25" customHeight="1">
      <c r="A4" s="195" t="s">
        <v>7</v>
      </c>
      <c r="B4" s="196"/>
      <c r="C4" s="198" t="s">
        <v>8</v>
      </c>
      <c r="D4" s="198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</row>
    <row r="5" spans="1:28" ht="24.75" customHeight="1">
      <c r="A5" s="198" t="s">
        <v>9</v>
      </c>
      <c r="B5" s="200" t="s">
        <v>10</v>
      </c>
      <c r="C5" s="198" t="s">
        <v>9</v>
      </c>
      <c r="D5" s="200" t="s">
        <v>10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</row>
    <row r="6" spans="1:28" ht="20.25" customHeight="1">
      <c r="A6" s="214" t="s">
        <v>11</v>
      </c>
      <c r="B6" s="207">
        <v>10817727</v>
      </c>
      <c r="C6" s="214" t="s">
        <v>12</v>
      </c>
      <c r="D6" s="207">
        <v>9584931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</row>
    <row r="7" spans="1:28" ht="20.25" customHeight="1">
      <c r="A7" s="214" t="s">
        <v>13</v>
      </c>
      <c r="B7" s="207"/>
      <c r="C7" s="214" t="s">
        <v>14</v>
      </c>
      <c r="D7" s="207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</row>
    <row r="8" spans="1:28" ht="20.25" customHeight="1">
      <c r="A8" s="214" t="s">
        <v>15</v>
      </c>
      <c r="B8" s="207">
        <v>0</v>
      </c>
      <c r="C8" s="214" t="s">
        <v>16</v>
      </c>
      <c r="D8" s="207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</row>
    <row r="9" spans="1:28" ht="20.25" customHeight="1">
      <c r="A9" s="214" t="s">
        <v>17</v>
      </c>
      <c r="B9" s="207">
        <v>0</v>
      </c>
      <c r="C9" s="214" t="s">
        <v>18</v>
      </c>
      <c r="D9" s="207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</row>
    <row r="10" spans="1:28" ht="20.25" customHeight="1">
      <c r="A10" s="214" t="s">
        <v>19</v>
      </c>
      <c r="B10" s="207">
        <v>0</v>
      </c>
      <c r="C10" s="214" t="s">
        <v>20</v>
      </c>
      <c r="D10" s="207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</row>
    <row r="11" spans="1:28" ht="20.25" customHeight="1">
      <c r="A11" s="214" t="s">
        <v>21</v>
      </c>
      <c r="B11" s="207">
        <v>0</v>
      </c>
      <c r="C11" s="214" t="s">
        <v>22</v>
      </c>
      <c r="D11" s="207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</row>
    <row r="12" spans="1:28" ht="20.25" customHeight="1">
      <c r="A12" s="214"/>
      <c r="B12" s="207"/>
      <c r="C12" s="214" t="s">
        <v>23</v>
      </c>
      <c r="D12" s="207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</row>
    <row r="13" spans="1:28" ht="20.25" customHeight="1">
      <c r="A13" s="212"/>
      <c r="B13" s="207"/>
      <c r="C13" s="214" t="s">
        <v>24</v>
      </c>
      <c r="D13" s="207">
        <v>627336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</row>
    <row r="14" spans="1:28" ht="20.25" customHeight="1">
      <c r="A14" s="212"/>
      <c r="B14" s="207"/>
      <c r="C14" s="214" t="s">
        <v>25</v>
      </c>
      <c r="D14" s="207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</row>
    <row r="15" spans="1:28" ht="20.25" customHeight="1">
      <c r="A15" s="212"/>
      <c r="B15" s="207"/>
      <c r="C15" s="214" t="s">
        <v>26</v>
      </c>
      <c r="D15" s="207">
        <v>269433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</row>
    <row r="16" spans="1:28" ht="20.25" customHeight="1">
      <c r="A16" s="212"/>
      <c r="B16" s="207"/>
      <c r="C16" s="214" t="s">
        <v>27</v>
      </c>
      <c r="D16" s="207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</row>
    <row r="17" spans="1:28" ht="20.25" customHeight="1">
      <c r="A17" s="212"/>
      <c r="B17" s="207"/>
      <c r="C17" s="214" t="s">
        <v>28</v>
      </c>
      <c r="D17" s="80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</row>
    <row r="18" spans="1:28" ht="20.25" customHeight="1">
      <c r="A18" s="212"/>
      <c r="B18" s="207"/>
      <c r="C18" s="214" t="s">
        <v>29</v>
      </c>
      <c r="D18" s="207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</row>
    <row r="19" spans="1:28" ht="20.25" customHeight="1">
      <c r="A19" s="212"/>
      <c r="B19" s="207"/>
      <c r="C19" s="214" t="s">
        <v>30</v>
      </c>
      <c r="D19" s="207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</row>
    <row r="20" spans="1:28" ht="20.25" customHeight="1">
      <c r="A20" s="212"/>
      <c r="B20" s="207"/>
      <c r="C20" s="214" t="s">
        <v>31</v>
      </c>
      <c r="D20" s="207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</row>
    <row r="21" spans="1:28" ht="20.25" customHeight="1">
      <c r="A21" s="212"/>
      <c r="B21" s="207"/>
      <c r="C21" s="214" t="s">
        <v>32</v>
      </c>
      <c r="D21" s="207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</row>
    <row r="22" spans="1:28" ht="20.25" customHeight="1">
      <c r="A22" s="212"/>
      <c r="B22" s="207"/>
      <c r="C22" s="214" t="s">
        <v>33</v>
      </c>
      <c r="D22" s="207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</row>
    <row r="23" spans="1:28" ht="20.25" customHeight="1">
      <c r="A23" s="212"/>
      <c r="B23" s="207"/>
      <c r="C23" s="214" t="s">
        <v>34</v>
      </c>
      <c r="D23" s="207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</row>
    <row r="24" spans="1:28" ht="20.25" customHeight="1">
      <c r="A24" s="212"/>
      <c r="B24" s="207"/>
      <c r="C24" s="214" t="s">
        <v>35</v>
      </c>
      <c r="D24" s="207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</row>
    <row r="25" spans="1:28" ht="20.25" customHeight="1">
      <c r="A25" s="212"/>
      <c r="B25" s="207"/>
      <c r="C25" s="214" t="s">
        <v>36</v>
      </c>
      <c r="D25" s="207">
        <v>336027</v>
      </c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</row>
    <row r="26" spans="1:28" ht="20.25" customHeight="1">
      <c r="A26" s="214"/>
      <c r="B26" s="207"/>
      <c r="C26" s="214" t="s">
        <v>37</v>
      </c>
      <c r="D26" s="207">
        <v>0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</row>
    <row r="27" spans="1:28" ht="20.25" customHeight="1">
      <c r="A27" s="214"/>
      <c r="B27" s="207"/>
      <c r="C27" s="214" t="s">
        <v>38</v>
      </c>
      <c r="D27" s="207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</row>
    <row r="28" spans="1:28" ht="20.25" customHeight="1">
      <c r="A28" s="214"/>
      <c r="B28" s="207"/>
      <c r="C28" s="214" t="s">
        <v>39</v>
      </c>
      <c r="D28" s="207">
        <v>0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</row>
    <row r="29" spans="1:28" ht="20.25" customHeight="1">
      <c r="A29" s="214"/>
      <c r="B29" s="207"/>
      <c r="C29" s="214" t="s">
        <v>40</v>
      </c>
      <c r="D29" s="207">
        <v>0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</row>
    <row r="30" spans="1:28" ht="20.25" customHeight="1">
      <c r="A30" s="214"/>
      <c r="B30" s="207"/>
      <c r="C30" s="214" t="s">
        <v>41</v>
      </c>
      <c r="D30" s="207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</row>
    <row r="31" spans="1:28" ht="20.25" customHeight="1">
      <c r="A31" s="214"/>
      <c r="B31" s="207"/>
      <c r="C31" s="214" t="s">
        <v>42</v>
      </c>
      <c r="D31" s="207">
        <v>0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</row>
    <row r="32" spans="1:28" ht="20.25" customHeight="1">
      <c r="A32" s="214"/>
      <c r="B32" s="207"/>
      <c r="C32" s="214" t="s">
        <v>43</v>
      </c>
      <c r="D32" s="207">
        <v>0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</row>
    <row r="33" spans="1:28" ht="20.25" customHeight="1">
      <c r="A33" s="214"/>
      <c r="B33" s="207"/>
      <c r="C33" s="214" t="s">
        <v>44</v>
      </c>
      <c r="D33" s="207">
        <v>0</v>
      </c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</row>
    <row r="34" spans="1:28" ht="20.25" customHeight="1">
      <c r="A34" s="214"/>
      <c r="B34" s="207"/>
      <c r="C34" s="214" t="s">
        <v>45</v>
      </c>
      <c r="D34" s="207">
        <v>0</v>
      </c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</row>
    <row r="35" spans="1:28" ht="20.25" customHeight="1">
      <c r="A35" s="214"/>
      <c r="B35" s="207"/>
      <c r="C35" s="214"/>
      <c r="D35" s="220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</row>
    <row r="36" spans="1:28" ht="20.25" customHeight="1">
      <c r="A36" s="198" t="s">
        <v>46</v>
      </c>
      <c r="B36" s="220">
        <f>SUM(B6:B35)</f>
        <v>10817727</v>
      </c>
      <c r="C36" s="198" t="s">
        <v>47</v>
      </c>
      <c r="D36" s="220">
        <f>SUM(D6:D34)</f>
        <v>10817727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</row>
    <row r="37" spans="1:28" ht="20.25" customHeight="1">
      <c r="A37" s="214" t="s">
        <v>48</v>
      </c>
      <c r="B37" s="207">
        <v>0</v>
      </c>
      <c r="C37" s="214" t="s">
        <v>49</v>
      </c>
      <c r="D37" s="207">
        <v>0</v>
      </c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</row>
    <row r="38" spans="1:28" ht="20.25" customHeight="1">
      <c r="A38" s="214" t="s">
        <v>50</v>
      </c>
      <c r="B38" s="207"/>
      <c r="C38" s="214" t="s">
        <v>51</v>
      </c>
      <c r="D38" s="207">
        <v>0</v>
      </c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</row>
    <row r="39" spans="1:28" ht="20.25" customHeight="1">
      <c r="A39" s="214"/>
      <c r="B39" s="207"/>
      <c r="C39" s="214" t="s">
        <v>52</v>
      </c>
      <c r="D39" s="207">
        <v>0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</row>
    <row r="40" spans="1:28" ht="20.25" customHeight="1">
      <c r="A40" s="214"/>
      <c r="B40" s="220"/>
      <c r="C40" s="214"/>
      <c r="D40" s="22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</row>
    <row r="41" spans="1:28" ht="20.25" customHeight="1">
      <c r="A41" s="198" t="s">
        <v>53</v>
      </c>
      <c r="B41" s="220">
        <f>SUM(B36:B38)</f>
        <v>10817727</v>
      </c>
      <c r="C41" s="198" t="s">
        <v>54</v>
      </c>
      <c r="D41" s="220">
        <f>SUM(D36,D37,D39)</f>
        <v>10817727</v>
      </c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</row>
    <row r="42" spans="1:28" ht="20.25" customHeight="1">
      <c r="A42" s="230"/>
      <c r="B42" s="256"/>
      <c r="C42" s="232"/>
      <c r="D42" s="192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71"/>
      <c r="T1" s="253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6"/>
      <c r="E3" s="6"/>
      <c r="F3" s="50"/>
      <c r="G3" s="50"/>
      <c r="H3" s="50"/>
      <c r="I3" s="50"/>
      <c r="J3" s="172"/>
      <c r="K3" s="172"/>
      <c r="L3" s="172"/>
      <c r="M3" s="172"/>
      <c r="N3" s="172"/>
      <c r="O3" s="172"/>
      <c r="P3" s="172"/>
      <c r="Q3" s="172"/>
      <c r="R3" s="172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1" t="s">
        <v>64</v>
      </c>
      <c r="N4" s="251" t="s">
        <v>65</v>
      </c>
      <c r="O4" s="251"/>
      <c r="P4" s="251"/>
      <c r="Q4" s="251"/>
      <c r="R4" s="251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52" t="s">
        <v>71</v>
      </c>
      <c r="L5" s="18" t="s">
        <v>72</v>
      </c>
      <c r="M5" s="121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49" t="s">
        <v>78</v>
      </c>
      <c r="B6" s="72" t="s">
        <v>79</v>
      </c>
      <c r="C6" s="249" t="s">
        <v>80</v>
      </c>
      <c r="D6" s="18"/>
      <c r="E6" s="18"/>
      <c r="F6" s="18"/>
      <c r="G6" s="12"/>
      <c r="H6" s="18"/>
      <c r="I6" s="18"/>
      <c r="J6" s="18"/>
      <c r="K6" s="252"/>
      <c r="L6" s="18"/>
      <c r="M6" s="121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50">
        <v>10817727</v>
      </c>
      <c r="G7" s="31">
        <f aca="true" t="shared" si="0" ref="G7:T7">SUM(G8:G16)</f>
        <v>0</v>
      </c>
      <c r="H7" s="250">
        <v>10817727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48" customFormat="1" ht="24" customHeight="1">
      <c r="A8" s="29" t="s">
        <v>81</v>
      </c>
      <c r="B8" s="29" t="s">
        <v>82</v>
      </c>
      <c r="C8" s="29" t="s">
        <v>83</v>
      </c>
      <c r="D8" s="79" t="s">
        <v>84</v>
      </c>
      <c r="E8" s="242" t="s">
        <v>85</v>
      </c>
      <c r="F8" s="250">
        <v>3340523</v>
      </c>
      <c r="G8" s="31"/>
      <c r="H8" s="250">
        <v>3340523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48" customFormat="1" ht="24" customHeight="1">
      <c r="A9" s="29" t="s">
        <v>81</v>
      </c>
      <c r="B9" s="29" t="s">
        <v>82</v>
      </c>
      <c r="C9" s="29" t="s">
        <v>86</v>
      </c>
      <c r="D9" s="79" t="s">
        <v>84</v>
      </c>
      <c r="E9" s="242" t="s">
        <v>87</v>
      </c>
      <c r="F9" s="250">
        <v>5200000</v>
      </c>
      <c r="G9" s="31"/>
      <c r="H9" s="250">
        <v>5200000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81</v>
      </c>
      <c r="B10" s="29" t="s">
        <v>82</v>
      </c>
      <c r="C10" s="29" t="s">
        <v>88</v>
      </c>
      <c r="D10" s="79" t="s">
        <v>84</v>
      </c>
      <c r="E10" s="242" t="s">
        <v>89</v>
      </c>
      <c r="F10" s="250">
        <v>1044408</v>
      </c>
      <c r="G10" s="31"/>
      <c r="H10" s="250">
        <v>1044408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90</v>
      </c>
      <c r="B11" s="29" t="s">
        <v>91</v>
      </c>
      <c r="C11" s="29" t="s">
        <v>83</v>
      </c>
      <c r="D11" s="79" t="s">
        <v>84</v>
      </c>
      <c r="E11" s="242" t="s">
        <v>92</v>
      </c>
      <c r="F11" s="250">
        <v>179300</v>
      </c>
      <c r="G11" s="31"/>
      <c r="H11" s="250">
        <v>179300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90</v>
      </c>
      <c r="B12" s="29" t="s">
        <v>91</v>
      </c>
      <c r="C12" s="29" t="s">
        <v>91</v>
      </c>
      <c r="D12" s="79" t="s">
        <v>84</v>
      </c>
      <c r="E12" s="242" t="s">
        <v>93</v>
      </c>
      <c r="F12" s="250">
        <v>448036</v>
      </c>
      <c r="G12" s="31"/>
      <c r="H12" s="250">
        <v>448036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29" t="s">
        <v>94</v>
      </c>
      <c r="B13" s="29" t="s">
        <v>95</v>
      </c>
      <c r="C13" s="29" t="s">
        <v>83</v>
      </c>
      <c r="D13" s="79" t="s">
        <v>84</v>
      </c>
      <c r="E13" s="242" t="s">
        <v>96</v>
      </c>
      <c r="F13" s="250">
        <v>126840</v>
      </c>
      <c r="G13" s="31"/>
      <c r="H13" s="250">
        <v>126840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29" t="s">
        <v>94</v>
      </c>
      <c r="B14" s="29" t="s">
        <v>95</v>
      </c>
      <c r="C14" s="29" t="s">
        <v>86</v>
      </c>
      <c r="D14" s="79" t="s">
        <v>84</v>
      </c>
      <c r="E14" s="242" t="s">
        <v>97</v>
      </c>
      <c r="F14" s="250">
        <v>73004</v>
      </c>
      <c r="G14" s="31"/>
      <c r="H14" s="250">
        <v>73004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29" t="s">
        <v>94</v>
      </c>
      <c r="B15" s="29" t="s">
        <v>95</v>
      </c>
      <c r="C15" s="29" t="s">
        <v>98</v>
      </c>
      <c r="D15" s="79" t="s">
        <v>84</v>
      </c>
      <c r="E15" s="242" t="s">
        <v>99</v>
      </c>
      <c r="F15" s="250">
        <v>69589</v>
      </c>
      <c r="G15" s="31"/>
      <c r="H15" s="250">
        <v>69589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29" t="s">
        <v>100</v>
      </c>
      <c r="B16" s="29" t="s">
        <v>86</v>
      </c>
      <c r="C16" s="29" t="s">
        <v>83</v>
      </c>
      <c r="D16" s="79" t="s">
        <v>84</v>
      </c>
      <c r="E16" s="242" t="s">
        <v>101</v>
      </c>
      <c r="F16" s="250">
        <v>336027</v>
      </c>
      <c r="G16" s="31"/>
      <c r="H16" s="250">
        <v>336027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34"/>
      <c r="C1" s="234"/>
      <c r="D1" s="234"/>
      <c r="E1" s="234"/>
      <c r="F1" s="235"/>
      <c r="G1" s="235"/>
      <c r="H1" s="235"/>
      <c r="I1" s="234"/>
      <c r="J1" s="245" t="s">
        <v>102</v>
      </c>
    </row>
    <row r="2" spans="1:10" ht="19.5" customHeight="1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5</v>
      </c>
      <c r="B3" s="86"/>
      <c r="C3" s="49"/>
      <c r="D3" s="49"/>
      <c r="E3" s="49"/>
      <c r="F3" s="235"/>
      <c r="G3" s="235"/>
      <c r="H3" s="235"/>
      <c r="I3" s="246"/>
      <c r="J3" s="8" t="s">
        <v>6</v>
      </c>
    </row>
    <row r="4" spans="1:10" ht="19.5" customHeight="1">
      <c r="A4" s="236" t="s">
        <v>57</v>
      </c>
      <c r="B4" s="236"/>
      <c r="C4" s="236"/>
      <c r="D4" s="236"/>
      <c r="E4" s="236"/>
      <c r="F4" s="237" t="s">
        <v>58</v>
      </c>
      <c r="G4" s="237" t="s">
        <v>104</v>
      </c>
      <c r="H4" s="238" t="s">
        <v>105</v>
      </c>
      <c r="I4" s="238" t="s">
        <v>106</v>
      </c>
      <c r="J4" s="238" t="s">
        <v>107</v>
      </c>
    </row>
    <row r="5" spans="1:10" ht="19.5" customHeight="1">
      <c r="A5" s="236" t="s">
        <v>68</v>
      </c>
      <c r="B5" s="236"/>
      <c r="C5" s="236"/>
      <c r="D5" s="238" t="s">
        <v>69</v>
      </c>
      <c r="E5" s="238" t="s">
        <v>108</v>
      </c>
      <c r="F5" s="237"/>
      <c r="G5" s="237"/>
      <c r="H5" s="238"/>
      <c r="I5" s="238"/>
      <c r="J5" s="238"/>
    </row>
    <row r="6" spans="1:10" ht="20.25" customHeight="1">
      <c r="A6" s="239" t="s">
        <v>78</v>
      </c>
      <c r="B6" s="239" t="s">
        <v>79</v>
      </c>
      <c r="C6" s="240" t="s">
        <v>80</v>
      </c>
      <c r="D6" s="238"/>
      <c r="E6" s="238"/>
      <c r="F6" s="237"/>
      <c r="G6" s="237"/>
      <c r="H6" s="238"/>
      <c r="I6" s="238"/>
      <c r="J6" s="238"/>
    </row>
    <row r="7" spans="1:10" ht="25.5" customHeight="1">
      <c r="A7" s="79"/>
      <c r="B7" s="79"/>
      <c r="C7" s="79"/>
      <c r="D7" s="79"/>
      <c r="E7" s="79" t="s">
        <v>58</v>
      </c>
      <c r="F7" s="241">
        <f>F8+F9+F10+F11+F12+F13+F14+F15+F16</f>
        <v>10817727</v>
      </c>
      <c r="G7" s="241">
        <f>G8+G9+G10+G11+G12+G13+G14+G15+G16</f>
        <v>5617727</v>
      </c>
      <c r="H7" s="241">
        <f>H8+H9+H10+H11+H12+H13+H14+H15+H16</f>
        <v>5200000</v>
      </c>
      <c r="I7" s="247">
        <f>SUM(I8:I16)</f>
        <v>0</v>
      </c>
      <c r="J7" s="247">
        <f>SUM(J8:J16)</f>
        <v>0</v>
      </c>
    </row>
    <row r="8" spans="1:10" ht="25.5" customHeight="1">
      <c r="A8" s="29" t="s">
        <v>81</v>
      </c>
      <c r="B8" s="29" t="s">
        <v>82</v>
      </c>
      <c r="C8" s="29" t="s">
        <v>83</v>
      </c>
      <c r="D8" s="79" t="s">
        <v>84</v>
      </c>
      <c r="E8" s="242" t="s">
        <v>85</v>
      </c>
      <c r="F8" s="243">
        <v>3340523</v>
      </c>
      <c r="G8" s="244">
        <v>3340523</v>
      </c>
      <c r="H8" s="243">
        <v>0</v>
      </c>
      <c r="I8" s="31"/>
      <c r="J8" s="31"/>
    </row>
    <row r="9" spans="1:10" ht="25.5" customHeight="1">
      <c r="A9" s="29" t="s">
        <v>81</v>
      </c>
      <c r="B9" s="29" t="s">
        <v>82</v>
      </c>
      <c r="C9" s="29" t="s">
        <v>86</v>
      </c>
      <c r="D9" s="79" t="s">
        <v>84</v>
      </c>
      <c r="E9" s="242" t="s">
        <v>87</v>
      </c>
      <c r="F9" s="243">
        <v>5200000</v>
      </c>
      <c r="G9" s="244">
        <v>0</v>
      </c>
      <c r="H9" s="243">
        <v>5200000</v>
      </c>
      <c r="I9" s="31"/>
      <c r="J9" s="31"/>
    </row>
    <row r="10" spans="1:10" ht="25.5" customHeight="1">
      <c r="A10" s="29" t="s">
        <v>81</v>
      </c>
      <c r="B10" s="29" t="s">
        <v>82</v>
      </c>
      <c r="C10" s="29" t="s">
        <v>88</v>
      </c>
      <c r="D10" s="79" t="s">
        <v>84</v>
      </c>
      <c r="E10" s="242" t="s">
        <v>89</v>
      </c>
      <c r="F10" s="243">
        <v>1044408</v>
      </c>
      <c r="G10" s="244">
        <v>1044408</v>
      </c>
      <c r="H10" s="243">
        <v>0</v>
      </c>
      <c r="I10" s="31"/>
      <c r="J10" s="31"/>
    </row>
    <row r="11" spans="1:10" ht="25.5" customHeight="1">
      <c r="A11" s="29" t="s">
        <v>90</v>
      </c>
      <c r="B11" s="29" t="s">
        <v>91</v>
      </c>
      <c r="C11" s="29" t="s">
        <v>83</v>
      </c>
      <c r="D11" s="79" t="s">
        <v>84</v>
      </c>
      <c r="E11" s="242" t="s">
        <v>92</v>
      </c>
      <c r="F11" s="243">
        <v>179300</v>
      </c>
      <c r="G11" s="244">
        <v>179300</v>
      </c>
      <c r="H11" s="243">
        <v>0</v>
      </c>
      <c r="I11" s="31"/>
      <c r="J11" s="31"/>
    </row>
    <row r="12" spans="1:10" ht="25.5" customHeight="1">
      <c r="A12" s="29" t="s">
        <v>90</v>
      </c>
      <c r="B12" s="29" t="s">
        <v>91</v>
      </c>
      <c r="C12" s="29" t="s">
        <v>91</v>
      </c>
      <c r="D12" s="79" t="s">
        <v>84</v>
      </c>
      <c r="E12" s="242" t="s">
        <v>93</v>
      </c>
      <c r="F12" s="243">
        <v>448036</v>
      </c>
      <c r="G12" s="244">
        <v>448036</v>
      </c>
      <c r="H12" s="243">
        <v>0</v>
      </c>
      <c r="I12" s="31"/>
      <c r="J12" s="31"/>
    </row>
    <row r="13" spans="1:10" ht="25.5" customHeight="1">
      <c r="A13" s="29" t="s">
        <v>94</v>
      </c>
      <c r="B13" s="29" t="s">
        <v>95</v>
      </c>
      <c r="C13" s="29" t="s">
        <v>83</v>
      </c>
      <c r="D13" s="79" t="s">
        <v>84</v>
      </c>
      <c r="E13" s="242" t="s">
        <v>96</v>
      </c>
      <c r="F13" s="243">
        <v>126840</v>
      </c>
      <c r="G13" s="244">
        <v>126840</v>
      </c>
      <c r="H13" s="243">
        <v>0</v>
      </c>
      <c r="I13" s="31"/>
      <c r="J13" s="31"/>
    </row>
    <row r="14" spans="1:10" ht="25.5" customHeight="1">
      <c r="A14" s="29" t="s">
        <v>94</v>
      </c>
      <c r="B14" s="29" t="s">
        <v>95</v>
      </c>
      <c r="C14" s="29" t="s">
        <v>86</v>
      </c>
      <c r="D14" s="79" t="s">
        <v>84</v>
      </c>
      <c r="E14" s="242" t="s">
        <v>97</v>
      </c>
      <c r="F14" s="243">
        <v>73004</v>
      </c>
      <c r="G14" s="244">
        <v>73004</v>
      </c>
      <c r="H14" s="243">
        <v>0</v>
      </c>
      <c r="I14" s="31"/>
      <c r="J14" s="31"/>
    </row>
    <row r="15" spans="1:10" ht="25.5" customHeight="1">
      <c r="A15" s="29" t="s">
        <v>94</v>
      </c>
      <c r="B15" s="29" t="s">
        <v>95</v>
      </c>
      <c r="C15" s="29" t="s">
        <v>98</v>
      </c>
      <c r="D15" s="79" t="s">
        <v>84</v>
      </c>
      <c r="E15" s="242" t="s">
        <v>99</v>
      </c>
      <c r="F15" s="243">
        <v>69589</v>
      </c>
      <c r="G15" s="244">
        <v>69589</v>
      </c>
      <c r="H15" s="243">
        <v>0</v>
      </c>
      <c r="I15" s="31"/>
      <c r="J15" s="31"/>
    </row>
    <row r="16" spans="1:10" ht="25.5" customHeight="1">
      <c r="A16" s="29" t="s">
        <v>100</v>
      </c>
      <c r="B16" s="29" t="s">
        <v>86</v>
      </c>
      <c r="C16" s="29" t="s">
        <v>83</v>
      </c>
      <c r="D16" s="79" t="s">
        <v>84</v>
      </c>
      <c r="E16" s="242" t="s">
        <v>101</v>
      </c>
      <c r="F16" s="243">
        <v>336027</v>
      </c>
      <c r="G16" s="244">
        <v>336027</v>
      </c>
      <c r="H16" s="243">
        <v>0</v>
      </c>
      <c r="I16" s="31"/>
      <c r="J16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190" customWidth="1"/>
    <col min="3" max="3" width="53.5" style="0" customWidth="1"/>
    <col min="4" max="5" width="24.83203125" style="190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91"/>
      <c r="B1" s="192"/>
      <c r="C1" s="191"/>
      <c r="D1" s="192"/>
      <c r="E1" s="192"/>
      <c r="F1" s="191"/>
      <c r="G1" s="191"/>
      <c r="H1" s="48" t="s">
        <v>109</v>
      </c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</row>
    <row r="2" spans="1:34" ht="20.25" customHeight="1">
      <c r="A2" s="5" t="s">
        <v>110</v>
      </c>
      <c r="B2" s="5"/>
      <c r="C2" s="5"/>
      <c r="D2" s="5"/>
      <c r="E2" s="5"/>
      <c r="F2" s="5"/>
      <c r="G2" s="5"/>
      <c r="H2" s="5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</row>
    <row r="3" spans="1:34" ht="20.25" customHeight="1">
      <c r="A3" s="49" t="s">
        <v>5</v>
      </c>
      <c r="B3" s="193"/>
      <c r="C3" s="46"/>
      <c r="D3" s="194"/>
      <c r="E3" s="194"/>
      <c r="F3" s="46"/>
      <c r="G3" s="46"/>
      <c r="H3" s="8" t="s">
        <v>6</v>
      </c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</row>
    <row r="4" spans="1:34" ht="20.25" customHeight="1">
      <c r="A4" s="195" t="s">
        <v>7</v>
      </c>
      <c r="B4" s="196"/>
      <c r="C4" s="195" t="s">
        <v>8</v>
      </c>
      <c r="D4" s="197"/>
      <c r="E4" s="197"/>
      <c r="F4" s="197"/>
      <c r="G4" s="197"/>
      <c r="H4" s="196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</row>
    <row r="5" spans="1:34" ht="20.25" customHeight="1">
      <c r="A5" s="198" t="s">
        <v>9</v>
      </c>
      <c r="B5" s="199" t="s">
        <v>10</v>
      </c>
      <c r="C5" s="198" t="s">
        <v>9</v>
      </c>
      <c r="D5" s="200" t="s">
        <v>58</v>
      </c>
      <c r="E5" s="199" t="s">
        <v>111</v>
      </c>
      <c r="F5" s="201" t="s">
        <v>112</v>
      </c>
      <c r="G5" s="198" t="s">
        <v>113</v>
      </c>
      <c r="H5" s="201" t="s">
        <v>114</v>
      </c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</row>
    <row r="6" spans="1:34" ht="20.25" customHeight="1">
      <c r="A6" s="202" t="s">
        <v>115</v>
      </c>
      <c r="B6" s="203">
        <f>B7+B8</f>
        <v>10817727</v>
      </c>
      <c r="C6" s="204" t="s">
        <v>116</v>
      </c>
      <c r="D6" s="203">
        <f>SUM(E6:H6)</f>
        <v>10817727</v>
      </c>
      <c r="E6" s="203">
        <f>SUM(E7:E35)</f>
        <v>10817727</v>
      </c>
      <c r="F6" s="205">
        <f>SUM(F7:F35)</f>
        <v>0</v>
      </c>
      <c r="G6" s="206">
        <f>SUM(G7:G35)</f>
        <v>0</v>
      </c>
      <c r="H6" s="206">
        <f>SUM(H7:H35)</f>
        <v>0</v>
      </c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</row>
    <row r="7" spans="1:34" ht="20.25" customHeight="1">
      <c r="A7" s="202" t="s">
        <v>117</v>
      </c>
      <c r="B7" s="207">
        <v>10817727</v>
      </c>
      <c r="C7" s="204" t="s">
        <v>118</v>
      </c>
      <c r="D7" s="203">
        <v>9584931</v>
      </c>
      <c r="E7" s="208">
        <v>9584931</v>
      </c>
      <c r="F7" s="209">
        <v>0</v>
      </c>
      <c r="G7" s="210">
        <v>0</v>
      </c>
      <c r="H7" s="206">
        <v>0</v>
      </c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</row>
    <row r="8" spans="1:34" ht="20.25" customHeight="1">
      <c r="A8" s="202" t="s">
        <v>119</v>
      </c>
      <c r="B8" s="207"/>
      <c r="C8" s="204" t="s">
        <v>120</v>
      </c>
      <c r="D8" s="203">
        <f aca="true" t="shared" si="0" ref="D7:D35">SUM(E8:H8)</f>
        <v>0</v>
      </c>
      <c r="E8" s="208"/>
      <c r="F8" s="209">
        <v>0</v>
      </c>
      <c r="G8" s="210">
        <v>0</v>
      </c>
      <c r="H8" s="206">
        <v>0</v>
      </c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</row>
    <row r="9" spans="1:34" ht="20.25" customHeight="1">
      <c r="A9" s="202" t="s">
        <v>121</v>
      </c>
      <c r="B9" s="207"/>
      <c r="C9" s="204" t="s">
        <v>122</v>
      </c>
      <c r="D9" s="203">
        <f t="shared" si="0"/>
        <v>0</v>
      </c>
      <c r="E9" s="208"/>
      <c r="F9" s="209">
        <v>0</v>
      </c>
      <c r="G9" s="210">
        <v>0</v>
      </c>
      <c r="H9" s="206">
        <v>0</v>
      </c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</row>
    <row r="10" spans="1:34" ht="20.25" customHeight="1">
      <c r="A10" s="202" t="s">
        <v>123</v>
      </c>
      <c r="B10" s="211"/>
      <c r="C10" s="204" t="s">
        <v>124</v>
      </c>
      <c r="D10" s="203">
        <f t="shared" si="0"/>
        <v>0</v>
      </c>
      <c r="E10" s="208"/>
      <c r="F10" s="209">
        <v>0</v>
      </c>
      <c r="G10" s="210">
        <v>0</v>
      </c>
      <c r="H10" s="206">
        <v>0</v>
      </c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</row>
    <row r="11" spans="1:34" ht="20.25" customHeight="1">
      <c r="A11" s="202" t="s">
        <v>117</v>
      </c>
      <c r="B11" s="203"/>
      <c r="C11" s="204" t="s">
        <v>125</v>
      </c>
      <c r="D11" s="203">
        <f t="shared" si="0"/>
        <v>0</v>
      </c>
      <c r="E11" s="208"/>
      <c r="F11" s="209">
        <v>0</v>
      </c>
      <c r="G11" s="210">
        <v>0</v>
      </c>
      <c r="H11" s="206">
        <v>0</v>
      </c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</row>
    <row r="12" spans="1:34" ht="20.25" customHeight="1">
      <c r="A12" s="202" t="s">
        <v>119</v>
      </c>
      <c r="B12" s="203"/>
      <c r="C12" s="204" t="s">
        <v>126</v>
      </c>
      <c r="D12" s="203">
        <f t="shared" si="0"/>
        <v>0</v>
      </c>
      <c r="E12" s="208"/>
      <c r="F12" s="209">
        <v>0</v>
      </c>
      <c r="G12" s="210">
        <v>0</v>
      </c>
      <c r="H12" s="206">
        <v>0</v>
      </c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</row>
    <row r="13" spans="1:34" ht="20.25" customHeight="1">
      <c r="A13" s="202" t="s">
        <v>121</v>
      </c>
      <c r="B13" s="203">
        <v>0</v>
      </c>
      <c r="C13" s="204" t="s">
        <v>127</v>
      </c>
      <c r="D13" s="203">
        <f t="shared" si="0"/>
        <v>0</v>
      </c>
      <c r="E13" s="208"/>
      <c r="F13" s="209">
        <v>0</v>
      </c>
      <c r="G13" s="210">
        <v>0</v>
      </c>
      <c r="H13" s="206">
        <v>0</v>
      </c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</row>
    <row r="14" spans="1:34" ht="20.25" customHeight="1">
      <c r="A14" s="202" t="s">
        <v>128</v>
      </c>
      <c r="B14" s="207">
        <v>0</v>
      </c>
      <c r="C14" s="204" t="s">
        <v>129</v>
      </c>
      <c r="D14" s="203">
        <v>627336</v>
      </c>
      <c r="E14" s="203">
        <v>627336</v>
      </c>
      <c r="F14" s="209">
        <v>0</v>
      </c>
      <c r="G14" s="210">
        <v>0</v>
      </c>
      <c r="H14" s="206">
        <v>0</v>
      </c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</row>
    <row r="15" spans="1:34" ht="20.25" customHeight="1">
      <c r="A15" s="212"/>
      <c r="B15" s="213"/>
      <c r="C15" s="214" t="s">
        <v>130</v>
      </c>
      <c r="D15" s="203"/>
      <c r="E15" s="203"/>
      <c r="F15" s="209">
        <v>0</v>
      </c>
      <c r="G15" s="210">
        <v>0</v>
      </c>
      <c r="H15" s="206">
        <v>0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</row>
    <row r="16" spans="1:34" ht="20.25" customHeight="1">
      <c r="A16" s="212"/>
      <c r="B16" s="207"/>
      <c r="C16" s="214" t="s">
        <v>131</v>
      </c>
      <c r="D16" s="203">
        <v>269433</v>
      </c>
      <c r="E16" s="203">
        <v>269433</v>
      </c>
      <c r="F16" s="209">
        <v>0</v>
      </c>
      <c r="G16" s="210">
        <v>0</v>
      </c>
      <c r="H16" s="206">
        <v>0</v>
      </c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</row>
    <row r="17" spans="1:34" ht="20.25" customHeight="1">
      <c r="A17" s="212"/>
      <c r="B17" s="207"/>
      <c r="C17" s="214" t="s">
        <v>132</v>
      </c>
      <c r="D17" s="203">
        <f t="shared" si="0"/>
        <v>0</v>
      </c>
      <c r="E17" s="203">
        <f aca="true" t="shared" si="1" ref="E17:E25">SUM(F17:I17)</f>
        <v>0</v>
      </c>
      <c r="F17" s="209">
        <v>0</v>
      </c>
      <c r="G17" s="210">
        <v>0</v>
      </c>
      <c r="H17" s="206">
        <v>0</v>
      </c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</row>
    <row r="18" spans="1:34" ht="20.25" customHeight="1">
      <c r="A18" s="212"/>
      <c r="B18" s="207"/>
      <c r="C18" s="214" t="s">
        <v>133</v>
      </c>
      <c r="D18" s="203">
        <f t="shared" si="0"/>
        <v>0</v>
      </c>
      <c r="E18" s="203">
        <f t="shared" si="1"/>
        <v>0</v>
      </c>
      <c r="F18" s="215"/>
      <c r="G18" s="210">
        <v>0</v>
      </c>
      <c r="H18" s="206">
        <v>0</v>
      </c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</row>
    <row r="19" spans="1:34" ht="20.25" customHeight="1">
      <c r="A19" s="212"/>
      <c r="B19" s="207"/>
      <c r="C19" s="214" t="s">
        <v>134</v>
      </c>
      <c r="D19" s="203"/>
      <c r="E19" s="203"/>
      <c r="F19" s="209">
        <v>0</v>
      </c>
      <c r="G19" s="210">
        <v>0</v>
      </c>
      <c r="H19" s="206">
        <v>0</v>
      </c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</row>
    <row r="20" spans="1:34" ht="20.25" customHeight="1">
      <c r="A20" s="212"/>
      <c r="B20" s="207"/>
      <c r="C20" s="214" t="s">
        <v>135</v>
      </c>
      <c r="D20" s="203">
        <f t="shared" si="0"/>
        <v>0</v>
      </c>
      <c r="E20" s="203">
        <f t="shared" si="1"/>
        <v>0</v>
      </c>
      <c r="F20" s="209">
        <v>0</v>
      </c>
      <c r="G20" s="210">
        <v>0</v>
      </c>
      <c r="H20" s="206">
        <v>0</v>
      </c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</row>
    <row r="21" spans="1:34" ht="20.25" customHeight="1">
      <c r="A21" s="212"/>
      <c r="B21" s="207"/>
      <c r="C21" s="214" t="s">
        <v>136</v>
      </c>
      <c r="D21" s="203">
        <f t="shared" si="0"/>
        <v>0</v>
      </c>
      <c r="E21" s="203">
        <f t="shared" si="1"/>
        <v>0</v>
      </c>
      <c r="F21" s="209">
        <v>0</v>
      </c>
      <c r="G21" s="210">
        <v>0</v>
      </c>
      <c r="H21" s="206">
        <v>0</v>
      </c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</row>
    <row r="22" spans="1:34" ht="20.25" customHeight="1">
      <c r="A22" s="212"/>
      <c r="B22" s="207"/>
      <c r="C22" s="214" t="s">
        <v>137</v>
      </c>
      <c r="D22" s="203">
        <f t="shared" si="0"/>
        <v>0</v>
      </c>
      <c r="E22" s="203">
        <f t="shared" si="1"/>
        <v>0</v>
      </c>
      <c r="F22" s="209">
        <v>0</v>
      </c>
      <c r="G22" s="210">
        <v>0</v>
      </c>
      <c r="H22" s="206">
        <v>0</v>
      </c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</row>
    <row r="23" spans="1:34" ht="20.25" customHeight="1">
      <c r="A23" s="212"/>
      <c r="B23" s="207"/>
      <c r="C23" s="214" t="s">
        <v>138</v>
      </c>
      <c r="D23" s="203">
        <f t="shared" si="0"/>
        <v>0</v>
      </c>
      <c r="E23" s="203">
        <f t="shared" si="1"/>
        <v>0</v>
      </c>
      <c r="F23" s="209">
        <v>0</v>
      </c>
      <c r="G23" s="210">
        <v>0</v>
      </c>
      <c r="H23" s="206">
        <v>0</v>
      </c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</row>
    <row r="24" spans="1:34" ht="20.25" customHeight="1">
      <c r="A24" s="212"/>
      <c r="B24" s="207"/>
      <c r="C24" s="214" t="s">
        <v>139</v>
      </c>
      <c r="D24" s="203">
        <f t="shared" si="0"/>
        <v>0</v>
      </c>
      <c r="E24" s="203">
        <f t="shared" si="1"/>
        <v>0</v>
      </c>
      <c r="F24" s="209">
        <v>0</v>
      </c>
      <c r="G24" s="210">
        <v>0</v>
      </c>
      <c r="H24" s="206">
        <v>0</v>
      </c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</row>
    <row r="25" spans="1:34" ht="20.25" customHeight="1">
      <c r="A25" s="212"/>
      <c r="B25" s="207"/>
      <c r="C25" s="214" t="s">
        <v>140</v>
      </c>
      <c r="D25" s="203">
        <f t="shared" si="0"/>
        <v>0</v>
      </c>
      <c r="E25" s="203">
        <f t="shared" si="1"/>
        <v>0</v>
      </c>
      <c r="F25" s="215"/>
      <c r="G25" s="210">
        <v>0</v>
      </c>
      <c r="H25" s="206">
        <v>0</v>
      </c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</row>
    <row r="26" spans="1:34" ht="20.25" customHeight="1">
      <c r="A26" s="214"/>
      <c r="B26" s="207"/>
      <c r="C26" s="214" t="s">
        <v>141</v>
      </c>
      <c r="D26" s="203">
        <v>336027</v>
      </c>
      <c r="E26" s="203">
        <v>336027</v>
      </c>
      <c r="F26" s="209">
        <v>0</v>
      </c>
      <c r="G26" s="210">
        <v>0</v>
      </c>
      <c r="H26" s="206">
        <v>0</v>
      </c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</row>
    <row r="27" spans="1:34" ht="20.25" customHeight="1">
      <c r="A27" s="214"/>
      <c r="B27" s="207"/>
      <c r="C27" s="214" t="s">
        <v>142</v>
      </c>
      <c r="D27" s="203">
        <f t="shared" si="0"/>
        <v>0</v>
      </c>
      <c r="E27" s="208"/>
      <c r="F27" s="209">
        <v>0</v>
      </c>
      <c r="G27" s="210">
        <v>0</v>
      </c>
      <c r="H27" s="206">
        <v>0</v>
      </c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</row>
    <row r="28" spans="1:34" ht="20.25" customHeight="1">
      <c r="A28" s="214"/>
      <c r="B28" s="207"/>
      <c r="C28" s="214" t="s">
        <v>143</v>
      </c>
      <c r="D28" s="203">
        <f t="shared" si="0"/>
        <v>0</v>
      </c>
      <c r="E28" s="208"/>
      <c r="F28" s="209">
        <v>0</v>
      </c>
      <c r="G28" s="210">
        <v>0</v>
      </c>
      <c r="H28" s="206">
        <v>0</v>
      </c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</row>
    <row r="29" spans="1:34" ht="20.25" customHeight="1">
      <c r="A29" s="214"/>
      <c r="B29" s="207"/>
      <c r="C29" s="214" t="s">
        <v>144</v>
      </c>
      <c r="D29" s="203"/>
      <c r="E29" s="208"/>
      <c r="F29" s="209"/>
      <c r="G29" s="210"/>
      <c r="H29" s="206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</row>
    <row r="30" spans="1:34" ht="20.25" customHeight="1">
      <c r="A30" s="214"/>
      <c r="B30" s="207"/>
      <c r="C30" s="214" t="s">
        <v>145</v>
      </c>
      <c r="D30" s="203">
        <f t="shared" si="0"/>
        <v>0</v>
      </c>
      <c r="E30" s="208">
        <v>0</v>
      </c>
      <c r="F30" s="209">
        <v>0</v>
      </c>
      <c r="G30" s="210">
        <v>0</v>
      </c>
      <c r="H30" s="206">
        <v>0</v>
      </c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</row>
    <row r="31" spans="1:34" ht="20.25" customHeight="1">
      <c r="A31" s="214"/>
      <c r="B31" s="207"/>
      <c r="C31" s="214" t="s">
        <v>146</v>
      </c>
      <c r="D31" s="203">
        <f t="shared" si="0"/>
        <v>0</v>
      </c>
      <c r="E31" s="208">
        <v>0</v>
      </c>
      <c r="F31" s="209">
        <v>0</v>
      </c>
      <c r="G31" s="210">
        <v>0</v>
      </c>
      <c r="H31" s="206">
        <v>0</v>
      </c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</row>
    <row r="32" spans="1:34" ht="20.25" customHeight="1">
      <c r="A32" s="214"/>
      <c r="B32" s="207"/>
      <c r="C32" s="214" t="s">
        <v>147</v>
      </c>
      <c r="D32" s="203">
        <f t="shared" si="0"/>
        <v>0</v>
      </c>
      <c r="E32" s="208">
        <v>0</v>
      </c>
      <c r="F32" s="209">
        <v>0</v>
      </c>
      <c r="G32" s="210">
        <v>0</v>
      </c>
      <c r="H32" s="206">
        <v>0</v>
      </c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</row>
    <row r="33" spans="1:34" ht="20.25" customHeight="1">
      <c r="A33" s="214"/>
      <c r="B33" s="207"/>
      <c r="C33" s="214" t="s">
        <v>148</v>
      </c>
      <c r="D33" s="203">
        <f t="shared" si="0"/>
        <v>0</v>
      </c>
      <c r="E33" s="208">
        <v>0</v>
      </c>
      <c r="F33" s="209">
        <v>0</v>
      </c>
      <c r="G33" s="210">
        <v>0</v>
      </c>
      <c r="H33" s="206">
        <v>0</v>
      </c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</row>
    <row r="34" spans="1:34" ht="20.25" customHeight="1">
      <c r="A34" s="214"/>
      <c r="B34" s="207"/>
      <c r="C34" s="214" t="s">
        <v>149</v>
      </c>
      <c r="D34" s="203">
        <f t="shared" si="0"/>
        <v>0</v>
      </c>
      <c r="E34" s="208">
        <v>0</v>
      </c>
      <c r="F34" s="209">
        <v>0</v>
      </c>
      <c r="G34" s="210">
        <v>0</v>
      </c>
      <c r="H34" s="206">
        <v>0</v>
      </c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</row>
    <row r="35" spans="1:34" ht="20.25" customHeight="1">
      <c r="A35" s="214"/>
      <c r="B35" s="207"/>
      <c r="C35" s="214" t="s">
        <v>150</v>
      </c>
      <c r="D35" s="203">
        <f t="shared" si="0"/>
        <v>0</v>
      </c>
      <c r="E35" s="216">
        <v>0</v>
      </c>
      <c r="F35" s="217">
        <v>0</v>
      </c>
      <c r="G35" s="218">
        <v>0</v>
      </c>
      <c r="H35" s="219">
        <v>0</v>
      </c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</row>
    <row r="36" spans="1:34" ht="20.25" customHeight="1">
      <c r="A36" s="198"/>
      <c r="B36" s="220"/>
      <c r="C36" s="198"/>
      <c r="D36" s="220"/>
      <c r="E36" s="221"/>
      <c r="F36" s="222"/>
      <c r="G36" s="223"/>
      <c r="H36" s="22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</row>
    <row r="37" spans="1:34" ht="20.25" customHeight="1">
      <c r="A37" s="214"/>
      <c r="B37" s="207"/>
      <c r="C37" s="214" t="s">
        <v>151</v>
      </c>
      <c r="D37" s="224">
        <f>SUM(E37:H37)</f>
        <v>0</v>
      </c>
      <c r="E37" s="216">
        <v>0</v>
      </c>
      <c r="F37" s="217">
        <v>0</v>
      </c>
      <c r="G37" s="218">
        <v>0</v>
      </c>
      <c r="H37" s="219">
        <v>0</v>
      </c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</row>
    <row r="38" spans="1:34" ht="20.25" customHeight="1">
      <c r="A38" s="214"/>
      <c r="B38" s="220"/>
      <c r="C38" s="214"/>
      <c r="D38" s="220"/>
      <c r="E38" s="225"/>
      <c r="F38" s="226"/>
      <c r="G38" s="227"/>
      <c r="H38" s="227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</row>
    <row r="39" spans="1:34" ht="20.25" customHeight="1">
      <c r="A39" s="198" t="s">
        <v>53</v>
      </c>
      <c r="B39" s="220">
        <f>SUM(B6,B10)</f>
        <v>10817727</v>
      </c>
      <c r="C39" s="198" t="s">
        <v>54</v>
      </c>
      <c r="D39" s="224">
        <f>SUM(E39:H39)</f>
        <v>10817727</v>
      </c>
      <c r="E39" s="220">
        <f>SUM(E7:E37)</f>
        <v>10817727</v>
      </c>
      <c r="F39" s="228">
        <f>SUM(F7:F37)</f>
        <v>0</v>
      </c>
      <c r="G39" s="229">
        <f>SUM(G7:G37)</f>
        <v>0</v>
      </c>
      <c r="H39" s="229">
        <f>SUM(H7:H37)</f>
        <v>0</v>
      </c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</row>
    <row r="40" spans="1:34" ht="20.25" customHeight="1">
      <c r="A40" s="230"/>
      <c r="B40" s="231"/>
      <c r="C40" s="232"/>
      <c r="D40" s="192"/>
      <c r="E40" s="192"/>
      <c r="F40" s="232"/>
      <c r="G40" s="232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4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5"/>
  <sheetViews>
    <sheetView showZeros="0" workbookViewId="0" topLeftCell="A1">
      <selection activeCell="E23" sqref="E23:E25"/>
    </sheetView>
  </sheetViews>
  <sheetFormatPr defaultColWidth="9.16015625" defaultRowHeight="12.75" customHeight="1"/>
  <cols>
    <col min="1" max="2" width="4.5" style="0" customWidth="1"/>
    <col min="3" max="3" width="10.33203125" style="150" customWidth="1"/>
    <col min="4" max="4" width="24.66015625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9" width="11.66015625" style="84" customWidth="1"/>
    <col min="10" max="10" width="10.16015625" style="84" customWidth="1"/>
    <col min="11" max="11" width="10.16015625" style="0" customWidth="1"/>
    <col min="12" max="12" width="10.66015625" style="0" customWidth="1"/>
    <col min="13" max="13" width="9.83203125" style="0" customWidth="1"/>
    <col min="14" max="14" width="10.33203125" style="0" customWidth="1"/>
    <col min="15" max="15" width="10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151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41"/>
      <c r="AN1" s="41"/>
      <c r="AO1" s="182" t="s">
        <v>152</v>
      </c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</row>
    <row r="2" spans="1:253" ht="19.5" customHeight="1">
      <c r="A2" s="5" t="s">
        <v>153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</row>
    <row r="3" spans="1:253" ht="19.5" customHeight="1">
      <c r="A3" s="6" t="s">
        <v>5</v>
      </c>
      <c r="B3" s="6"/>
      <c r="C3" s="87"/>
      <c r="D3" s="6"/>
      <c r="E3" s="85"/>
      <c r="F3" s="85"/>
      <c r="G3" s="85"/>
      <c r="H3" s="85"/>
      <c r="I3" s="85"/>
      <c r="J3" s="85"/>
      <c r="K3" s="172"/>
      <c r="L3" s="172"/>
      <c r="M3" s="172"/>
      <c r="N3" s="172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38"/>
      <c r="AJ3" s="38"/>
      <c r="AK3" s="38"/>
      <c r="AL3" s="38"/>
      <c r="AM3" s="41"/>
      <c r="AN3" s="41"/>
      <c r="AO3" s="183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52"/>
      <c r="D4" s="153"/>
      <c r="E4" s="154" t="s">
        <v>154</v>
      </c>
      <c r="F4" s="155" t="s">
        <v>155</v>
      </c>
      <c r="G4" s="156"/>
      <c r="H4" s="156"/>
      <c r="I4" s="156"/>
      <c r="J4" s="156"/>
      <c r="K4" s="156"/>
      <c r="L4" s="156"/>
      <c r="M4" s="156"/>
      <c r="N4" s="156"/>
      <c r="O4" s="174"/>
      <c r="P4" s="155" t="s">
        <v>156</v>
      </c>
      <c r="Q4" s="156"/>
      <c r="R4" s="156"/>
      <c r="S4" s="156"/>
      <c r="T4" s="156"/>
      <c r="U4" s="156"/>
      <c r="V4" s="156"/>
      <c r="W4" s="156"/>
      <c r="X4" s="156"/>
      <c r="Y4" s="174"/>
      <c r="Z4" s="178" t="s">
        <v>157</v>
      </c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100" t="s">
        <v>68</v>
      </c>
      <c r="B5" s="100"/>
      <c r="C5" s="17" t="s">
        <v>69</v>
      </c>
      <c r="D5" s="17" t="s">
        <v>108</v>
      </c>
      <c r="E5" s="154"/>
      <c r="F5" s="157" t="s">
        <v>58</v>
      </c>
      <c r="G5" s="158" t="s">
        <v>158</v>
      </c>
      <c r="H5" s="159"/>
      <c r="I5" s="175"/>
      <c r="J5" s="158" t="s">
        <v>159</v>
      </c>
      <c r="K5" s="159"/>
      <c r="L5" s="175"/>
      <c r="M5" s="158" t="s">
        <v>160</v>
      </c>
      <c r="N5" s="159"/>
      <c r="O5" s="175"/>
      <c r="P5" s="157" t="s">
        <v>58</v>
      </c>
      <c r="Q5" s="158" t="s">
        <v>158</v>
      </c>
      <c r="R5" s="159"/>
      <c r="S5" s="175"/>
      <c r="T5" s="158" t="s">
        <v>159</v>
      </c>
      <c r="U5" s="159"/>
      <c r="V5" s="175"/>
      <c r="W5" s="158" t="s">
        <v>113</v>
      </c>
      <c r="X5" s="159"/>
      <c r="Y5" s="175"/>
      <c r="Z5" s="157" t="s">
        <v>58</v>
      </c>
      <c r="AA5" s="180" t="s">
        <v>158</v>
      </c>
      <c r="AB5" s="181"/>
      <c r="AC5" s="181"/>
      <c r="AD5" s="180" t="s">
        <v>159</v>
      </c>
      <c r="AE5" s="181"/>
      <c r="AF5" s="181"/>
      <c r="AG5" s="180" t="s">
        <v>160</v>
      </c>
      <c r="AH5" s="181"/>
      <c r="AI5" s="181"/>
      <c r="AJ5" s="180" t="s">
        <v>161</v>
      </c>
      <c r="AK5" s="181"/>
      <c r="AL5" s="181"/>
      <c r="AM5" s="180" t="s">
        <v>114</v>
      </c>
      <c r="AN5" s="181"/>
      <c r="AO5" s="181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60"/>
      <c r="F6" s="161"/>
      <c r="G6" s="162" t="s">
        <v>73</v>
      </c>
      <c r="H6" s="163" t="s">
        <v>104</v>
      </c>
      <c r="I6" s="163" t="s">
        <v>105</v>
      </c>
      <c r="J6" s="162" t="s">
        <v>73</v>
      </c>
      <c r="K6" s="163" t="s">
        <v>104</v>
      </c>
      <c r="L6" s="163" t="s">
        <v>105</v>
      </c>
      <c r="M6" s="162" t="s">
        <v>73</v>
      </c>
      <c r="N6" s="163" t="s">
        <v>104</v>
      </c>
      <c r="O6" s="23" t="s">
        <v>105</v>
      </c>
      <c r="P6" s="161"/>
      <c r="Q6" s="162" t="s">
        <v>73</v>
      </c>
      <c r="R6" s="24" t="s">
        <v>104</v>
      </c>
      <c r="S6" s="24" t="s">
        <v>105</v>
      </c>
      <c r="T6" s="162" t="s">
        <v>73</v>
      </c>
      <c r="U6" s="24" t="s">
        <v>104</v>
      </c>
      <c r="V6" s="23" t="s">
        <v>105</v>
      </c>
      <c r="W6" s="24" t="s">
        <v>73</v>
      </c>
      <c r="X6" s="24" t="s">
        <v>104</v>
      </c>
      <c r="Y6" s="24" t="s">
        <v>105</v>
      </c>
      <c r="Z6" s="161"/>
      <c r="AA6" s="162" t="s">
        <v>73</v>
      </c>
      <c r="AB6" s="24" t="s">
        <v>104</v>
      </c>
      <c r="AC6" s="24" t="s">
        <v>105</v>
      </c>
      <c r="AD6" s="162" t="s">
        <v>73</v>
      </c>
      <c r="AE6" s="24" t="s">
        <v>104</v>
      </c>
      <c r="AF6" s="24" t="s">
        <v>105</v>
      </c>
      <c r="AG6" s="162" t="s">
        <v>73</v>
      </c>
      <c r="AH6" s="163" t="s">
        <v>104</v>
      </c>
      <c r="AI6" s="163" t="s">
        <v>105</v>
      </c>
      <c r="AJ6" s="162" t="s">
        <v>73</v>
      </c>
      <c r="AK6" s="163" t="s">
        <v>104</v>
      </c>
      <c r="AL6" s="163" t="s">
        <v>105</v>
      </c>
      <c r="AM6" s="162" t="s">
        <v>73</v>
      </c>
      <c r="AN6" s="163" t="s">
        <v>104</v>
      </c>
      <c r="AO6" s="163" t="s">
        <v>105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8" customFormat="1" ht="19.5" customHeight="1">
      <c r="A7" s="82"/>
      <c r="B7" s="82"/>
      <c r="C7" s="82"/>
      <c r="D7" s="164" t="s">
        <v>58</v>
      </c>
      <c r="E7" s="82">
        <f aca="true" t="shared" si="0" ref="E7:E25">F7+P7+Z7</f>
        <v>10817727</v>
      </c>
      <c r="F7" s="82">
        <f aca="true" t="shared" si="1" ref="F7:F25">G7+J7+M7</f>
        <v>10817727</v>
      </c>
      <c r="G7" s="82">
        <f>H7+I7</f>
        <v>10817727</v>
      </c>
      <c r="H7" s="82">
        <f>H8+H14+H22</f>
        <v>5617727</v>
      </c>
      <c r="I7" s="82">
        <f>I8+I14+I22</f>
        <v>5200000</v>
      </c>
      <c r="J7" s="80">
        <v>0</v>
      </c>
      <c r="K7" s="164">
        <v>0</v>
      </c>
      <c r="L7" s="165">
        <v>0</v>
      </c>
      <c r="M7" s="176">
        <v>0</v>
      </c>
      <c r="N7" s="164">
        <v>0</v>
      </c>
      <c r="O7" s="165">
        <v>0</v>
      </c>
      <c r="P7" s="176">
        <v>0</v>
      </c>
      <c r="Q7" s="164">
        <v>0</v>
      </c>
      <c r="R7" s="164">
        <v>0</v>
      </c>
      <c r="S7" s="165">
        <v>0</v>
      </c>
      <c r="T7" s="176">
        <v>0</v>
      </c>
      <c r="U7" s="164">
        <v>0</v>
      </c>
      <c r="V7" s="164">
        <v>0</v>
      </c>
      <c r="W7" s="165">
        <v>0</v>
      </c>
      <c r="X7" s="176">
        <v>0</v>
      </c>
      <c r="Y7" s="165">
        <v>0</v>
      </c>
      <c r="Z7" s="176"/>
      <c r="AA7" s="164"/>
      <c r="AB7" s="164"/>
      <c r="AC7" s="165"/>
      <c r="AD7" s="176">
        <v>0</v>
      </c>
      <c r="AE7" s="164">
        <v>0</v>
      </c>
      <c r="AF7" s="165">
        <v>0</v>
      </c>
      <c r="AG7" s="176">
        <v>0</v>
      </c>
      <c r="AH7" s="164">
        <v>0</v>
      </c>
      <c r="AI7" s="165">
        <v>0</v>
      </c>
      <c r="AJ7" s="176"/>
      <c r="AK7" s="164"/>
      <c r="AL7" s="165"/>
      <c r="AM7" s="176">
        <v>0</v>
      </c>
      <c r="AN7" s="164">
        <v>0</v>
      </c>
      <c r="AO7" s="165">
        <v>0</v>
      </c>
      <c r="AP7" s="184"/>
      <c r="AQ7" s="185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</row>
    <row r="8" spans="1:253" s="148" customFormat="1" ht="19.5" customHeight="1">
      <c r="A8" s="82"/>
      <c r="B8" s="82"/>
      <c r="C8" s="82"/>
      <c r="D8" s="164" t="s">
        <v>162</v>
      </c>
      <c r="E8" s="82">
        <f t="shared" si="0"/>
        <v>4509717</v>
      </c>
      <c r="F8" s="82">
        <f t="shared" si="1"/>
        <v>4509717</v>
      </c>
      <c r="G8" s="82">
        <f aca="true" t="shared" si="2" ref="G8:G25">SUM(H8:I8)</f>
        <v>4509717</v>
      </c>
      <c r="H8" s="82">
        <f>SUM(H9:H13)</f>
        <v>4509717</v>
      </c>
      <c r="I8" s="80"/>
      <c r="J8" s="80">
        <v>0</v>
      </c>
      <c r="K8" s="164">
        <v>0</v>
      </c>
      <c r="L8" s="165">
        <v>0</v>
      </c>
      <c r="M8" s="176">
        <v>0</v>
      </c>
      <c r="N8" s="164">
        <v>0</v>
      </c>
      <c r="O8" s="165">
        <v>0</v>
      </c>
      <c r="P8" s="176">
        <v>0</v>
      </c>
      <c r="Q8" s="164">
        <v>0</v>
      </c>
      <c r="R8" s="164">
        <v>0</v>
      </c>
      <c r="S8" s="165">
        <v>0</v>
      </c>
      <c r="T8" s="176">
        <v>0</v>
      </c>
      <c r="U8" s="164">
        <v>0</v>
      </c>
      <c r="V8" s="164">
        <v>0</v>
      </c>
      <c r="W8" s="165">
        <v>0</v>
      </c>
      <c r="X8" s="176">
        <v>0</v>
      </c>
      <c r="Y8" s="165">
        <v>0</v>
      </c>
      <c r="Z8" s="176"/>
      <c r="AA8" s="164"/>
      <c r="AB8" s="164"/>
      <c r="AC8" s="165"/>
      <c r="AD8" s="176">
        <v>0</v>
      </c>
      <c r="AE8" s="164">
        <v>0</v>
      </c>
      <c r="AF8" s="165">
        <v>0</v>
      </c>
      <c r="AG8" s="176">
        <v>0</v>
      </c>
      <c r="AH8" s="164">
        <v>0</v>
      </c>
      <c r="AI8" s="165">
        <v>0</v>
      </c>
      <c r="AJ8" s="176">
        <v>0</v>
      </c>
      <c r="AK8" s="164">
        <v>0</v>
      </c>
      <c r="AL8" s="165">
        <v>0</v>
      </c>
      <c r="AM8" s="176">
        <v>0</v>
      </c>
      <c r="AN8" s="164">
        <v>0</v>
      </c>
      <c r="AO8" s="165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</row>
    <row r="9" spans="1:253" s="148" customFormat="1" ht="19.5" customHeight="1">
      <c r="A9" s="80" t="s">
        <v>163</v>
      </c>
      <c r="B9" s="80" t="s">
        <v>83</v>
      </c>
      <c r="C9" s="82">
        <v>102104</v>
      </c>
      <c r="D9" s="165" t="s">
        <v>164</v>
      </c>
      <c r="E9" s="82">
        <f t="shared" si="0"/>
        <v>1811049</v>
      </c>
      <c r="F9" s="82">
        <f t="shared" si="1"/>
        <v>1811049</v>
      </c>
      <c r="G9" s="82">
        <f t="shared" si="2"/>
        <v>1811049</v>
      </c>
      <c r="H9" s="166">
        <v>1811049</v>
      </c>
      <c r="I9" s="80"/>
      <c r="J9" s="80">
        <v>0</v>
      </c>
      <c r="K9" s="164">
        <v>0</v>
      </c>
      <c r="L9" s="165">
        <v>0</v>
      </c>
      <c r="M9" s="176">
        <v>0</v>
      </c>
      <c r="N9" s="164">
        <v>0</v>
      </c>
      <c r="O9" s="165">
        <v>0</v>
      </c>
      <c r="P9" s="176">
        <v>0</v>
      </c>
      <c r="Q9" s="164">
        <v>0</v>
      </c>
      <c r="R9" s="164">
        <v>0</v>
      </c>
      <c r="S9" s="165">
        <v>0</v>
      </c>
      <c r="T9" s="176">
        <v>0</v>
      </c>
      <c r="U9" s="164">
        <v>0</v>
      </c>
      <c r="V9" s="164">
        <v>0</v>
      </c>
      <c r="W9" s="165">
        <v>0</v>
      </c>
      <c r="X9" s="176">
        <v>0</v>
      </c>
      <c r="Y9" s="165">
        <v>0</v>
      </c>
      <c r="Z9" s="176"/>
      <c r="AA9" s="164"/>
      <c r="AB9" s="164"/>
      <c r="AC9" s="165"/>
      <c r="AD9" s="176">
        <v>0</v>
      </c>
      <c r="AE9" s="164">
        <v>0</v>
      </c>
      <c r="AF9" s="165">
        <v>0</v>
      </c>
      <c r="AG9" s="176">
        <v>0</v>
      </c>
      <c r="AH9" s="164">
        <v>0</v>
      </c>
      <c r="AI9" s="165">
        <v>0</v>
      </c>
      <c r="AJ9" s="176">
        <v>0</v>
      </c>
      <c r="AK9" s="164">
        <v>0</v>
      </c>
      <c r="AL9" s="165">
        <v>0</v>
      </c>
      <c r="AM9" s="176">
        <v>0</v>
      </c>
      <c r="AN9" s="164">
        <v>0</v>
      </c>
      <c r="AO9" s="165">
        <v>0</v>
      </c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</row>
    <row r="10" spans="1:253" s="148" customFormat="1" ht="19.5" customHeight="1">
      <c r="A10" s="80" t="s">
        <v>163</v>
      </c>
      <c r="B10" s="80" t="s">
        <v>86</v>
      </c>
      <c r="C10" s="82">
        <v>102104</v>
      </c>
      <c r="D10" s="165" t="s">
        <v>165</v>
      </c>
      <c r="E10" s="82">
        <f t="shared" si="0"/>
        <v>486197</v>
      </c>
      <c r="F10" s="82">
        <f t="shared" si="1"/>
        <v>486197</v>
      </c>
      <c r="G10" s="82">
        <f t="shared" si="2"/>
        <v>486197</v>
      </c>
      <c r="H10" s="166">
        <v>486197</v>
      </c>
      <c r="I10" s="80"/>
      <c r="J10" s="80">
        <v>0</v>
      </c>
      <c r="K10" s="165">
        <v>0</v>
      </c>
      <c r="L10" s="165">
        <v>0</v>
      </c>
      <c r="M10" s="176">
        <v>0</v>
      </c>
      <c r="N10" s="164">
        <v>0</v>
      </c>
      <c r="O10" s="165">
        <v>0</v>
      </c>
      <c r="P10" s="176">
        <v>0</v>
      </c>
      <c r="Q10" s="164">
        <v>0</v>
      </c>
      <c r="R10" s="164">
        <v>0</v>
      </c>
      <c r="S10" s="165">
        <v>0</v>
      </c>
      <c r="T10" s="176">
        <v>0</v>
      </c>
      <c r="U10" s="164">
        <v>0</v>
      </c>
      <c r="V10" s="164">
        <v>0</v>
      </c>
      <c r="W10" s="165">
        <v>0</v>
      </c>
      <c r="X10" s="176">
        <v>0</v>
      </c>
      <c r="Y10" s="165">
        <v>0</v>
      </c>
      <c r="Z10" s="176"/>
      <c r="AA10" s="164"/>
      <c r="AB10" s="164"/>
      <c r="AC10" s="165"/>
      <c r="AD10" s="176">
        <v>0</v>
      </c>
      <c r="AE10" s="164">
        <v>0</v>
      </c>
      <c r="AF10" s="165">
        <v>0</v>
      </c>
      <c r="AG10" s="176">
        <v>0</v>
      </c>
      <c r="AH10" s="164">
        <v>0</v>
      </c>
      <c r="AI10" s="165">
        <v>0</v>
      </c>
      <c r="AJ10" s="176">
        <v>0</v>
      </c>
      <c r="AK10" s="164">
        <v>0</v>
      </c>
      <c r="AL10" s="165">
        <v>0</v>
      </c>
      <c r="AM10" s="176">
        <v>0</v>
      </c>
      <c r="AN10" s="164">
        <v>0</v>
      </c>
      <c r="AO10" s="165">
        <v>0</v>
      </c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</row>
    <row r="11" spans="1:253" s="148" customFormat="1" ht="19.5" customHeight="1">
      <c r="A11" s="80" t="s">
        <v>163</v>
      </c>
      <c r="B11" s="80" t="s">
        <v>98</v>
      </c>
      <c r="C11" s="82">
        <v>102104</v>
      </c>
      <c r="D11" s="167" t="s">
        <v>101</v>
      </c>
      <c r="E11" s="82">
        <f t="shared" si="0"/>
        <v>217326</v>
      </c>
      <c r="F11" s="82">
        <f t="shared" si="1"/>
        <v>217326</v>
      </c>
      <c r="G11" s="82">
        <f t="shared" si="2"/>
        <v>217326</v>
      </c>
      <c r="H11" s="166">
        <v>217326</v>
      </c>
      <c r="I11" s="80"/>
      <c r="J11" s="80">
        <v>0</v>
      </c>
      <c r="K11" s="165">
        <v>0</v>
      </c>
      <c r="L11" s="165">
        <v>0</v>
      </c>
      <c r="M11" s="176">
        <v>0</v>
      </c>
      <c r="N11" s="164">
        <v>0</v>
      </c>
      <c r="O11" s="165">
        <v>0</v>
      </c>
      <c r="P11" s="176">
        <v>0</v>
      </c>
      <c r="Q11" s="164">
        <v>0</v>
      </c>
      <c r="R11" s="164">
        <v>0</v>
      </c>
      <c r="S11" s="165">
        <v>0</v>
      </c>
      <c r="T11" s="176">
        <v>0</v>
      </c>
      <c r="U11" s="164">
        <v>0</v>
      </c>
      <c r="V11" s="164">
        <v>0</v>
      </c>
      <c r="W11" s="165">
        <v>0</v>
      </c>
      <c r="X11" s="176">
        <v>0</v>
      </c>
      <c r="Y11" s="165">
        <v>0</v>
      </c>
      <c r="Z11" s="176">
        <v>0</v>
      </c>
      <c r="AA11" s="164">
        <v>0</v>
      </c>
      <c r="AB11" s="164">
        <v>0</v>
      </c>
      <c r="AC11" s="165">
        <v>0</v>
      </c>
      <c r="AD11" s="176">
        <v>0</v>
      </c>
      <c r="AE11" s="164">
        <v>0</v>
      </c>
      <c r="AF11" s="165">
        <v>0</v>
      </c>
      <c r="AG11" s="176">
        <v>0</v>
      </c>
      <c r="AH11" s="164">
        <v>0</v>
      </c>
      <c r="AI11" s="165">
        <v>0</v>
      </c>
      <c r="AJ11" s="176">
        <v>0</v>
      </c>
      <c r="AK11" s="164">
        <v>0</v>
      </c>
      <c r="AL11" s="165">
        <v>0</v>
      </c>
      <c r="AM11" s="176">
        <v>0</v>
      </c>
      <c r="AN11" s="164">
        <v>0</v>
      </c>
      <c r="AO11" s="165">
        <v>0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</row>
    <row r="12" spans="1:253" s="148" customFormat="1" ht="19.5" customHeight="1">
      <c r="A12" s="80" t="s">
        <v>163</v>
      </c>
      <c r="B12" s="80" t="s">
        <v>166</v>
      </c>
      <c r="C12" s="82">
        <v>102104</v>
      </c>
      <c r="D12" s="165" t="s">
        <v>167</v>
      </c>
      <c r="E12" s="82">
        <f t="shared" si="0"/>
        <v>656000</v>
      </c>
      <c r="F12" s="82">
        <f t="shared" si="1"/>
        <v>656000</v>
      </c>
      <c r="G12" s="82">
        <f t="shared" si="2"/>
        <v>656000</v>
      </c>
      <c r="H12" s="166">
        <v>656000</v>
      </c>
      <c r="I12" s="80"/>
      <c r="J12" s="80">
        <v>0</v>
      </c>
      <c r="K12" s="165">
        <v>0</v>
      </c>
      <c r="L12" s="165">
        <v>0</v>
      </c>
      <c r="M12" s="176">
        <v>0</v>
      </c>
      <c r="N12" s="164">
        <v>0</v>
      </c>
      <c r="O12" s="165">
        <v>0</v>
      </c>
      <c r="P12" s="176">
        <v>0</v>
      </c>
      <c r="Q12" s="164">
        <v>0</v>
      </c>
      <c r="R12" s="164">
        <v>0</v>
      </c>
      <c r="S12" s="165">
        <v>0</v>
      </c>
      <c r="T12" s="176">
        <v>0</v>
      </c>
      <c r="U12" s="164">
        <v>0</v>
      </c>
      <c r="V12" s="164">
        <v>0</v>
      </c>
      <c r="W12" s="165">
        <v>0</v>
      </c>
      <c r="X12" s="176">
        <v>0</v>
      </c>
      <c r="Y12" s="165">
        <v>0</v>
      </c>
      <c r="Z12" s="176">
        <v>0</v>
      </c>
      <c r="AA12" s="164">
        <v>0</v>
      </c>
      <c r="AB12" s="164">
        <v>0</v>
      </c>
      <c r="AC12" s="165">
        <v>0</v>
      </c>
      <c r="AD12" s="176">
        <v>0</v>
      </c>
      <c r="AE12" s="164">
        <v>0</v>
      </c>
      <c r="AF12" s="165">
        <v>0</v>
      </c>
      <c r="AG12" s="176">
        <v>0</v>
      </c>
      <c r="AH12" s="164">
        <v>0</v>
      </c>
      <c r="AI12" s="165">
        <v>0</v>
      </c>
      <c r="AJ12" s="176">
        <v>0</v>
      </c>
      <c r="AK12" s="164">
        <v>0</v>
      </c>
      <c r="AL12" s="165">
        <v>0</v>
      </c>
      <c r="AM12" s="176">
        <v>0</v>
      </c>
      <c r="AN12" s="164">
        <v>0</v>
      </c>
      <c r="AO12" s="165">
        <v>0</v>
      </c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</row>
    <row r="13" spans="1:253" s="148" customFormat="1" ht="19.5" customHeight="1">
      <c r="A13" s="80" t="s">
        <v>168</v>
      </c>
      <c r="B13" s="80" t="s">
        <v>83</v>
      </c>
      <c r="C13" s="82">
        <v>102104</v>
      </c>
      <c r="D13" s="168" t="s">
        <v>169</v>
      </c>
      <c r="E13" s="82">
        <f t="shared" si="0"/>
        <v>1339145</v>
      </c>
      <c r="F13" s="82">
        <f t="shared" si="1"/>
        <v>1339145</v>
      </c>
      <c r="G13" s="82">
        <f t="shared" si="2"/>
        <v>1339145</v>
      </c>
      <c r="H13" s="166">
        <v>1339145</v>
      </c>
      <c r="I13" s="80"/>
      <c r="J13" s="80"/>
      <c r="K13" s="177"/>
      <c r="L13" s="165"/>
      <c r="M13" s="176"/>
      <c r="N13" s="164"/>
      <c r="O13" s="165"/>
      <c r="P13" s="176"/>
      <c r="Q13" s="164"/>
      <c r="R13" s="164"/>
      <c r="S13" s="165"/>
      <c r="T13" s="176"/>
      <c r="U13" s="164"/>
      <c r="V13" s="164"/>
      <c r="W13" s="165"/>
      <c r="X13" s="176"/>
      <c r="Y13" s="165"/>
      <c r="Z13" s="176"/>
      <c r="AA13" s="164"/>
      <c r="AB13" s="164"/>
      <c r="AC13" s="165"/>
      <c r="AD13" s="176"/>
      <c r="AE13" s="164"/>
      <c r="AF13" s="165"/>
      <c r="AG13" s="176"/>
      <c r="AH13" s="164"/>
      <c r="AI13" s="165"/>
      <c r="AJ13" s="176"/>
      <c r="AK13" s="164"/>
      <c r="AL13" s="165"/>
      <c r="AM13" s="176"/>
      <c r="AN13" s="164"/>
      <c r="AO13" s="165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</row>
    <row r="14" spans="1:253" s="148" customFormat="1" ht="19.5" customHeight="1">
      <c r="A14" s="82"/>
      <c r="B14" s="82"/>
      <c r="C14" s="82"/>
      <c r="D14" s="165" t="s">
        <v>170</v>
      </c>
      <c r="E14" s="82">
        <f t="shared" si="0"/>
        <v>6103810</v>
      </c>
      <c r="F14" s="82">
        <f t="shared" si="1"/>
        <v>6103810</v>
      </c>
      <c r="G14" s="82">
        <f t="shared" si="2"/>
        <v>6103810</v>
      </c>
      <c r="H14" s="166">
        <f>SUM(H15:H21)</f>
        <v>903810</v>
      </c>
      <c r="I14" s="80">
        <f>SUM(I15:I21)</f>
        <v>5200000</v>
      </c>
      <c r="J14" s="80">
        <v>0</v>
      </c>
      <c r="K14" s="165">
        <v>0</v>
      </c>
      <c r="L14" s="165">
        <v>0</v>
      </c>
      <c r="M14" s="176">
        <v>0</v>
      </c>
      <c r="N14" s="164">
        <v>0</v>
      </c>
      <c r="O14" s="165">
        <v>0</v>
      </c>
      <c r="P14" s="176">
        <v>0</v>
      </c>
      <c r="Q14" s="164">
        <v>0</v>
      </c>
      <c r="R14" s="164">
        <v>0</v>
      </c>
      <c r="S14" s="165">
        <v>0</v>
      </c>
      <c r="T14" s="176">
        <v>0</v>
      </c>
      <c r="U14" s="164">
        <v>0</v>
      </c>
      <c r="V14" s="164">
        <v>0</v>
      </c>
      <c r="W14" s="165">
        <v>0</v>
      </c>
      <c r="X14" s="176">
        <v>0</v>
      </c>
      <c r="Y14" s="165">
        <v>0</v>
      </c>
      <c r="Z14" s="176">
        <v>0</v>
      </c>
      <c r="AA14" s="164">
        <v>0</v>
      </c>
      <c r="AB14" s="164">
        <v>0</v>
      </c>
      <c r="AC14" s="165">
        <v>0</v>
      </c>
      <c r="AD14" s="176">
        <v>0</v>
      </c>
      <c r="AE14" s="164">
        <v>0</v>
      </c>
      <c r="AF14" s="165">
        <v>0</v>
      </c>
      <c r="AG14" s="176">
        <v>0</v>
      </c>
      <c r="AH14" s="164">
        <v>0</v>
      </c>
      <c r="AI14" s="165">
        <v>0</v>
      </c>
      <c r="AJ14" s="176">
        <v>0</v>
      </c>
      <c r="AK14" s="164">
        <v>0</v>
      </c>
      <c r="AL14" s="165">
        <v>0</v>
      </c>
      <c r="AM14" s="176">
        <v>0</v>
      </c>
      <c r="AN14" s="164">
        <v>0</v>
      </c>
      <c r="AO14" s="165">
        <v>0</v>
      </c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</row>
    <row r="15" spans="1:253" s="148" customFormat="1" ht="19.5" customHeight="1">
      <c r="A15" s="80" t="s">
        <v>171</v>
      </c>
      <c r="B15" s="80" t="s">
        <v>83</v>
      </c>
      <c r="C15" s="80">
        <v>102104</v>
      </c>
      <c r="D15" s="165" t="s">
        <v>172</v>
      </c>
      <c r="E15" s="80">
        <f t="shared" si="0"/>
        <v>556176</v>
      </c>
      <c r="F15" s="80">
        <f t="shared" si="1"/>
        <v>556176</v>
      </c>
      <c r="G15" s="80">
        <f t="shared" si="2"/>
        <v>556176</v>
      </c>
      <c r="H15" s="169">
        <v>556176</v>
      </c>
      <c r="I15" s="80"/>
      <c r="J15" s="80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7"/>
      <c r="GH15" s="187"/>
      <c r="GI15" s="187"/>
      <c r="GJ15" s="187"/>
      <c r="GK15" s="187"/>
      <c r="GL15" s="187"/>
      <c r="GM15" s="187"/>
      <c r="GN15" s="187"/>
      <c r="GO15" s="187"/>
      <c r="GP15" s="187"/>
      <c r="GQ15" s="187"/>
      <c r="GR15" s="187"/>
      <c r="GS15" s="187"/>
      <c r="GT15" s="187"/>
      <c r="GU15" s="187"/>
      <c r="GV15" s="187"/>
      <c r="GW15" s="187"/>
      <c r="GX15" s="187"/>
      <c r="GY15" s="187"/>
      <c r="GZ15" s="187"/>
      <c r="HA15" s="187"/>
      <c r="HB15" s="187"/>
      <c r="HC15" s="187"/>
      <c r="HD15" s="187"/>
      <c r="HE15" s="187"/>
      <c r="HF15" s="187"/>
      <c r="HG15" s="187"/>
      <c r="HH15" s="187"/>
      <c r="HI15" s="187"/>
      <c r="HJ15" s="187"/>
      <c r="HK15" s="187"/>
      <c r="HL15" s="187"/>
      <c r="HM15" s="187"/>
      <c r="HN15" s="187"/>
      <c r="HO15" s="187"/>
      <c r="HP15" s="187"/>
      <c r="HQ15" s="187"/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187"/>
      <c r="IC15" s="187"/>
      <c r="ID15" s="187"/>
      <c r="IE15" s="187"/>
      <c r="IF15" s="187"/>
      <c r="IG15" s="187"/>
      <c r="IH15" s="187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</row>
    <row r="16" spans="1:256" s="149" customFormat="1" ht="19.5" customHeight="1">
      <c r="A16" s="80" t="s">
        <v>168</v>
      </c>
      <c r="B16" s="80" t="s">
        <v>86</v>
      </c>
      <c r="C16" s="80">
        <v>102104</v>
      </c>
      <c r="D16" s="165" t="s">
        <v>173</v>
      </c>
      <c r="E16" s="80">
        <f t="shared" si="0"/>
        <v>54576</v>
      </c>
      <c r="F16" s="80">
        <f t="shared" si="1"/>
        <v>54576</v>
      </c>
      <c r="G16" s="80">
        <f t="shared" si="2"/>
        <v>54576</v>
      </c>
      <c r="H16" s="169">
        <v>54576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  <c r="IT16" s="188"/>
      <c r="IU16" s="188"/>
      <c r="IV16" s="188"/>
    </row>
    <row r="17" spans="1:256" s="149" customFormat="1" ht="19.5" customHeight="1">
      <c r="A17" s="80" t="s">
        <v>171</v>
      </c>
      <c r="B17" s="80" t="s">
        <v>98</v>
      </c>
      <c r="C17" s="80">
        <v>102104</v>
      </c>
      <c r="D17" s="165" t="s">
        <v>174</v>
      </c>
      <c r="E17" s="80">
        <f t="shared" si="0"/>
        <v>12000</v>
      </c>
      <c r="F17" s="80">
        <f t="shared" si="1"/>
        <v>12000</v>
      </c>
      <c r="G17" s="80">
        <f t="shared" si="2"/>
        <v>12000</v>
      </c>
      <c r="H17" s="169">
        <v>12000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  <c r="IV17" s="188"/>
    </row>
    <row r="18" spans="1:256" s="149" customFormat="1" ht="19.5" customHeight="1">
      <c r="A18" s="80" t="s">
        <v>171</v>
      </c>
      <c r="B18" s="80" t="s">
        <v>175</v>
      </c>
      <c r="C18" s="80">
        <v>102104</v>
      </c>
      <c r="D18" s="165" t="s">
        <v>176</v>
      </c>
      <c r="E18" s="80">
        <f t="shared" si="0"/>
        <v>78000</v>
      </c>
      <c r="F18" s="80">
        <f t="shared" si="1"/>
        <v>78000</v>
      </c>
      <c r="G18" s="80">
        <f t="shared" si="2"/>
        <v>78000</v>
      </c>
      <c r="H18" s="169">
        <v>78000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88"/>
      <c r="IT18" s="188"/>
      <c r="IU18" s="188"/>
      <c r="IV18" s="188"/>
    </row>
    <row r="19" spans="1:256" s="149" customFormat="1" ht="19.5" customHeight="1">
      <c r="A19" s="80" t="s">
        <v>171</v>
      </c>
      <c r="B19" s="80" t="s">
        <v>82</v>
      </c>
      <c r="C19" s="80">
        <v>102104</v>
      </c>
      <c r="D19" s="165" t="s">
        <v>177</v>
      </c>
      <c r="E19" s="80">
        <f t="shared" si="0"/>
        <v>30000</v>
      </c>
      <c r="F19" s="80">
        <f t="shared" si="1"/>
        <v>30000</v>
      </c>
      <c r="G19" s="80">
        <f t="shared" si="2"/>
        <v>30000</v>
      </c>
      <c r="H19" s="169">
        <v>30000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  <c r="IT19" s="188"/>
      <c r="IU19" s="188"/>
      <c r="IV19" s="188"/>
    </row>
    <row r="20" spans="1:256" s="149" customFormat="1" ht="19.5" customHeight="1">
      <c r="A20" s="80" t="s">
        <v>171</v>
      </c>
      <c r="B20" s="80" t="s">
        <v>178</v>
      </c>
      <c r="C20" s="80">
        <v>102104</v>
      </c>
      <c r="D20" s="165" t="s">
        <v>179</v>
      </c>
      <c r="E20" s="80">
        <f t="shared" si="0"/>
        <v>13500</v>
      </c>
      <c r="F20" s="80">
        <f t="shared" si="1"/>
        <v>13500</v>
      </c>
      <c r="G20" s="80">
        <f t="shared" si="2"/>
        <v>13500</v>
      </c>
      <c r="H20" s="169">
        <v>13500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  <c r="IL20" s="189"/>
      <c r="IM20" s="189"/>
      <c r="IN20" s="189"/>
      <c r="IO20" s="189"/>
      <c r="IP20" s="189"/>
      <c r="IQ20" s="189"/>
      <c r="IR20" s="189"/>
      <c r="IS20" s="189"/>
      <c r="IT20" s="189"/>
      <c r="IU20" s="189"/>
      <c r="IV20" s="189"/>
    </row>
    <row r="21" spans="1:253" s="148" customFormat="1" ht="19.5" customHeight="1">
      <c r="A21" s="80" t="s">
        <v>171</v>
      </c>
      <c r="B21" s="80" t="s">
        <v>166</v>
      </c>
      <c r="C21" s="80">
        <v>102104</v>
      </c>
      <c r="D21" s="165" t="s">
        <v>180</v>
      </c>
      <c r="E21" s="80">
        <f t="shared" si="0"/>
        <v>5359558</v>
      </c>
      <c r="F21" s="80">
        <f t="shared" si="1"/>
        <v>5359558</v>
      </c>
      <c r="G21" s="80">
        <f t="shared" si="2"/>
        <v>5359558</v>
      </c>
      <c r="H21" s="169">
        <v>159558</v>
      </c>
      <c r="I21" s="80">
        <v>5200000</v>
      </c>
      <c r="J21" s="80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87"/>
      <c r="GN21" s="187"/>
      <c r="GO21" s="187"/>
      <c r="GP21" s="187"/>
      <c r="GQ21" s="187"/>
      <c r="GR21" s="187"/>
      <c r="GS21" s="187"/>
      <c r="GT21" s="187"/>
      <c r="GU21" s="187"/>
      <c r="GV21" s="187"/>
      <c r="GW21" s="187"/>
      <c r="GX21" s="187"/>
      <c r="GY21" s="187"/>
      <c r="GZ21" s="187"/>
      <c r="HA21" s="187"/>
      <c r="HB21" s="187"/>
      <c r="HC21" s="187"/>
      <c r="HD21" s="187"/>
      <c r="HE21" s="187"/>
      <c r="HF21" s="187"/>
      <c r="HG21" s="187"/>
      <c r="HH21" s="187"/>
      <c r="HI21" s="187"/>
      <c r="HJ21" s="187"/>
      <c r="HK21" s="187"/>
      <c r="HL21" s="187"/>
      <c r="HM21" s="187"/>
      <c r="HN21" s="187"/>
      <c r="HO21" s="187"/>
      <c r="HP21" s="187"/>
      <c r="HQ21" s="187"/>
      <c r="HR21" s="187"/>
      <c r="HS21" s="187"/>
      <c r="HT21" s="187"/>
      <c r="HU21" s="187"/>
      <c r="HV21" s="187"/>
      <c r="HW21" s="187"/>
      <c r="HX21" s="187"/>
      <c r="HY21" s="187"/>
      <c r="HZ21" s="187"/>
      <c r="IA21" s="187"/>
      <c r="IB21" s="187"/>
      <c r="IC21" s="187"/>
      <c r="ID21" s="187"/>
      <c r="IE21" s="187"/>
      <c r="IF21" s="187"/>
      <c r="IG21" s="187"/>
      <c r="IH21" s="187"/>
      <c r="II21" s="187"/>
      <c r="IJ21" s="187"/>
      <c r="IK21" s="187"/>
      <c r="IL21" s="187"/>
      <c r="IM21" s="187"/>
      <c r="IN21" s="187"/>
      <c r="IO21" s="187"/>
      <c r="IP21" s="187"/>
      <c r="IQ21" s="187"/>
      <c r="IR21" s="187"/>
      <c r="IS21" s="187"/>
    </row>
    <row r="22" spans="1:253" s="148" customFormat="1" ht="19.5" customHeight="1">
      <c r="A22" s="80"/>
      <c r="B22" s="80"/>
      <c r="C22" s="82"/>
      <c r="D22" s="165" t="s">
        <v>181</v>
      </c>
      <c r="E22" s="82">
        <f t="shared" si="0"/>
        <v>204200</v>
      </c>
      <c r="F22" s="82">
        <f t="shared" si="1"/>
        <v>204200</v>
      </c>
      <c r="G22" s="82">
        <f t="shared" si="2"/>
        <v>204200</v>
      </c>
      <c r="H22" s="166">
        <f>SUM(H23:H25)</f>
        <v>204200</v>
      </c>
      <c r="I22" s="80"/>
      <c r="J22" s="81"/>
      <c r="K22" s="164"/>
      <c r="L22" s="165"/>
      <c r="M22" s="176"/>
      <c r="N22" s="164"/>
      <c r="O22" s="165"/>
      <c r="P22" s="176"/>
      <c r="Q22" s="164"/>
      <c r="R22" s="164"/>
      <c r="S22" s="165"/>
      <c r="T22" s="176"/>
      <c r="U22" s="164"/>
      <c r="V22" s="164"/>
      <c r="W22" s="165"/>
      <c r="X22" s="176"/>
      <c r="Y22" s="165"/>
      <c r="Z22" s="176"/>
      <c r="AA22" s="164"/>
      <c r="AB22" s="164"/>
      <c r="AC22" s="165"/>
      <c r="AD22" s="176"/>
      <c r="AE22" s="164"/>
      <c r="AF22" s="165"/>
      <c r="AG22" s="176"/>
      <c r="AH22" s="164"/>
      <c r="AI22" s="165"/>
      <c r="AJ22" s="176"/>
      <c r="AK22" s="164"/>
      <c r="AL22" s="165"/>
      <c r="AM22" s="176"/>
      <c r="AN22" s="164"/>
      <c r="AO22" s="165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7"/>
      <c r="GH22" s="187"/>
      <c r="GI22" s="187"/>
      <c r="GJ22" s="187"/>
      <c r="GK22" s="187"/>
      <c r="GL22" s="187"/>
      <c r="GM22" s="187"/>
      <c r="GN22" s="187"/>
      <c r="GO22" s="187"/>
      <c r="GP22" s="187"/>
      <c r="GQ22" s="187"/>
      <c r="GR22" s="187"/>
      <c r="GS22" s="187"/>
      <c r="GT22" s="187"/>
      <c r="GU22" s="187"/>
      <c r="GV22" s="187"/>
      <c r="GW22" s="187"/>
      <c r="GX22" s="187"/>
      <c r="GY22" s="187"/>
      <c r="GZ22" s="187"/>
      <c r="HA22" s="187"/>
      <c r="HB22" s="187"/>
      <c r="HC22" s="187"/>
      <c r="HD22" s="187"/>
      <c r="HE22" s="187"/>
      <c r="HF22" s="187"/>
      <c r="HG22" s="187"/>
      <c r="HH22" s="187"/>
      <c r="HI22" s="187"/>
      <c r="HJ22" s="187"/>
      <c r="HK22" s="187"/>
      <c r="HL22" s="187"/>
      <c r="HM22" s="187"/>
      <c r="HN22" s="187"/>
      <c r="HO22" s="187"/>
      <c r="HP22" s="187"/>
      <c r="HQ22" s="187"/>
      <c r="HR22" s="187"/>
      <c r="HS22" s="187"/>
      <c r="HT22" s="187"/>
      <c r="HU22" s="187"/>
      <c r="HV22" s="187"/>
      <c r="HW22" s="187"/>
      <c r="HX22" s="187"/>
      <c r="HY22" s="187"/>
      <c r="HZ22" s="187"/>
      <c r="IA22" s="187"/>
      <c r="IB22" s="187"/>
      <c r="IC22" s="187"/>
      <c r="ID22" s="187"/>
      <c r="IE22" s="187"/>
      <c r="IF22" s="187"/>
      <c r="IG22" s="187"/>
      <c r="IH22" s="187"/>
      <c r="II22" s="187"/>
      <c r="IJ22" s="187"/>
      <c r="IK22" s="187"/>
      <c r="IL22" s="187"/>
      <c r="IM22" s="187"/>
      <c r="IN22" s="187"/>
      <c r="IO22" s="187"/>
      <c r="IP22" s="187"/>
      <c r="IQ22" s="187"/>
      <c r="IR22" s="187"/>
      <c r="IS22" s="187"/>
    </row>
    <row r="23" spans="1:253" s="148" customFormat="1" ht="19.5" customHeight="1">
      <c r="A23" s="82" t="s">
        <v>182</v>
      </c>
      <c r="B23" s="82" t="s">
        <v>91</v>
      </c>
      <c r="C23" s="82">
        <v>102104</v>
      </c>
      <c r="D23" s="164" t="s">
        <v>183</v>
      </c>
      <c r="E23" s="82">
        <f t="shared" si="0"/>
        <v>3300</v>
      </c>
      <c r="F23" s="82">
        <f t="shared" si="1"/>
        <v>3300</v>
      </c>
      <c r="G23" s="82">
        <f t="shared" si="2"/>
        <v>3300</v>
      </c>
      <c r="H23" s="166">
        <v>3300</v>
      </c>
      <c r="I23" s="80"/>
      <c r="J23" s="81"/>
      <c r="K23" s="164"/>
      <c r="L23" s="165"/>
      <c r="M23" s="176"/>
      <c r="N23" s="164"/>
      <c r="O23" s="165"/>
      <c r="P23" s="176"/>
      <c r="Q23" s="164"/>
      <c r="R23" s="164"/>
      <c r="S23" s="165"/>
      <c r="T23" s="176"/>
      <c r="U23" s="164"/>
      <c r="V23" s="164"/>
      <c r="W23" s="165"/>
      <c r="X23" s="176"/>
      <c r="Y23" s="165"/>
      <c r="Z23" s="176"/>
      <c r="AA23" s="164"/>
      <c r="AB23" s="164"/>
      <c r="AC23" s="165"/>
      <c r="AD23" s="176"/>
      <c r="AE23" s="164"/>
      <c r="AF23" s="165"/>
      <c r="AG23" s="176"/>
      <c r="AH23" s="164"/>
      <c r="AI23" s="165"/>
      <c r="AJ23" s="176"/>
      <c r="AK23" s="164"/>
      <c r="AL23" s="165"/>
      <c r="AM23" s="176"/>
      <c r="AN23" s="164"/>
      <c r="AO23" s="165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</row>
    <row r="24" spans="1:253" s="148" customFormat="1" ht="19.5" customHeight="1">
      <c r="A24" s="82" t="s">
        <v>182</v>
      </c>
      <c r="B24" s="82" t="s">
        <v>184</v>
      </c>
      <c r="C24" s="82">
        <v>102104</v>
      </c>
      <c r="D24" s="164" t="s">
        <v>185</v>
      </c>
      <c r="E24" s="82">
        <f t="shared" si="0"/>
        <v>24900</v>
      </c>
      <c r="F24" s="82">
        <f t="shared" si="1"/>
        <v>24900</v>
      </c>
      <c r="G24" s="82">
        <f t="shared" si="2"/>
        <v>24900</v>
      </c>
      <c r="H24" s="166">
        <v>24900</v>
      </c>
      <c r="I24" s="80"/>
      <c r="J24" s="81"/>
      <c r="K24" s="164"/>
      <c r="L24" s="165"/>
      <c r="M24" s="176"/>
      <c r="N24" s="164"/>
      <c r="O24" s="165"/>
      <c r="P24" s="176"/>
      <c r="Q24" s="164"/>
      <c r="R24" s="164"/>
      <c r="S24" s="165"/>
      <c r="T24" s="176"/>
      <c r="U24" s="164"/>
      <c r="V24" s="164"/>
      <c r="W24" s="165"/>
      <c r="X24" s="176"/>
      <c r="Y24" s="165"/>
      <c r="Z24" s="176"/>
      <c r="AA24" s="164"/>
      <c r="AB24" s="164"/>
      <c r="AC24" s="165"/>
      <c r="AD24" s="176"/>
      <c r="AE24" s="164"/>
      <c r="AF24" s="165"/>
      <c r="AG24" s="176"/>
      <c r="AH24" s="164"/>
      <c r="AI24" s="165"/>
      <c r="AJ24" s="176"/>
      <c r="AK24" s="164"/>
      <c r="AL24" s="165"/>
      <c r="AM24" s="176"/>
      <c r="AN24" s="164"/>
      <c r="AO24" s="165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  <c r="HB24" s="187"/>
      <c r="HC24" s="187"/>
      <c r="HD24" s="187"/>
      <c r="HE24" s="187"/>
      <c r="HF24" s="187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7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7"/>
      <c r="IP24" s="187"/>
      <c r="IQ24" s="187"/>
      <c r="IR24" s="187"/>
      <c r="IS24" s="187"/>
    </row>
    <row r="25" spans="1:253" s="148" customFormat="1" ht="19.5" customHeight="1">
      <c r="A25" s="82" t="s">
        <v>182</v>
      </c>
      <c r="B25" s="82" t="s">
        <v>166</v>
      </c>
      <c r="C25" s="82">
        <v>102104</v>
      </c>
      <c r="D25" s="170" t="s">
        <v>186</v>
      </c>
      <c r="E25" s="82">
        <f t="shared" si="0"/>
        <v>176000</v>
      </c>
      <c r="F25" s="82">
        <f t="shared" si="1"/>
        <v>176000</v>
      </c>
      <c r="G25" s="82">
        <f t="shared" si="2"/>
        <v>176000</v>
      </c>
      <c r="H25" s="166">
        <v>176000</v>
      </c>
      <c r="I25" s="80"/>
      <c r="J25" s="81"/>
      <c r="K25" s="164"/>
      <c r="L25" s="165"/>
      <c r="M25" s="176"/>
      <c r="N25" s="164"/>
      <c r="O25" s="165"/>
      <c r="P25" s="176"/>
      <c r="Q25" s="164"/>
      <c r="R25" s="164"/>
      <c r="S25" s="165"/>
      <c r="T25" s="176"/>
      <c r="U25" s="164"/>
      <c r="V25" s="164"/>
      <c r="W25" s="165"/>
      <c r="X25" s="176"/>
      <c r="Y25" s="165"/>
      <c r="Z25" s="176"/>
      <c r="AA25" s="164"/>
      <c r="AB25" s="164"/>
      <c r="AC25" s="165"/>
      <c r="AD25" s="176"/>
      <c r="AE25" s="164"/>
      <c r="AF25" s="165"/>
      <c r="AG25" s="176"/>
      <c r="AH25" s="164"/>
      <c r="AI25" s="165"/>
      <c r="AJ25" s="176"/>
      <c r="AK25" s="164"/>
      <c r="AL25" s="165"/>
      <c r="AM25" s="176"/>
      <c r="AN25" s="164"/>
      <c r="AO25" s="165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  <c r="IA25" s="187"/>
      <c r="IB25" s="187"/>
      <c r="IC25" s="187"/>
      <c r="ID25" s="187"/>
      <c r="IE25" s="187"/>
      <c r="IF25" s="187"/>
      <c r="IG25" s="187"/>
      <c r="IH25" s="187"/>
      <c r="II25" s="187"/>
      <c r="IJ25" s="187"/>
      <c r="IK25" s="187"/>
      <c r="IL25" s="187"/>
      <c r="IM25" s="187"/>
      <c r="IN25" s="187"/>
      <c r="IO25" s="187"/>
      <c r="IP25" s="187"/>
      <c r="IQ25" s="187"/>
      <c r="IR25" s="187"/>
      <c r="IS25" s="187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 scale="90"/>
  <ignoredErrors>
    <ignoredError sqref="G9 G10:G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6"/>
  <sheetViews>
    <sheetView showGridLines="0" showZeros="0" tabSelected="1" workbookViewId="0" topLeftCell="D1">
      <selection activeCell="P7" sqref="P7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2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7"/>
      <c r="AH1" s="127"/>
      <c r="DH1" s="141" t="s">
        <v>187</v>
      </c>
    </row>
    <row r="2" spans="1:112" ht="19.5" customHeight="1">
      <c r="A2" s="5" t="s">
        <v>188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85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42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3" t="s">
        <v>58</v>
      </c>
      <c r="F4" s="114" t="s">
        <v>169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21" t="s">
        <v>189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30" t="s">
        <v>190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2" t="s">
        <v>191</v>
      </c>
      <c r="BJ4" s="133"/>
      <c r="BK4" s="133"/>
      <c r="BL4" s="133"/>
      <c r="BM4" s="130"/>
      <c r="BN4" s="134" t="s">
        <v>192</v>
      </c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7"/>
      <c r="CA4" s="131" t="s">
        <v>193</v>
      </c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9" t="s">
        <v>194</v>
      </c>
      <c r="CS4" s="133"/>
      <c r="CT4" s="130"/>
      <c r="CU4" s="139" t="s">
        <v>195</v>
      </c>
      <c r="CV4" s="133"/>
      <c r="CW4" s="133"/>
      <c r="CX4" s="133"/>
      <c r="CY4" s="133"/>
      <c r="CZ4" s="130"/>
      <c r="DA4" s="143" t="s">
        <v>196</v>
      </c>
      <c r="DB4" s="144"/>
      <c r="DC4" s="145"/>
      <c r="DD4" s="143" t="s">
        <v>197</v>
      </c>
      <c r="DE4" s="144"/>
      <c r="DF4" s="144"/>
      <c r="DG4" s="144"/>
      <c r="DH4" s="145"/>
      <c r="DI4" s="38"/>
    </row>
    <row r="5" spans="1:113" ht="19.5" customHeight="1">
      <c r="A5" s="9" t="s">
        <v>68</v>
      </c>
      <c r="B5" s="9"/>
      <c r="C5" s="116"/>
      <c r="D5" s="52" t="s">
        <v>198</v>
      </c>
      <c r="E5" s="18"/>
      <c r="F5" s="117" t="s">
        <v>73</v>
      </c>
      <c r="G5" s="117" t="s">
        <v>199</v>
      </c>
      <c r="H5" s="117" t="s">
        <v>200</v>
      </c>
      <c r="I5" s="117" t="s">
        <v>201</v>
      </c>
      <c r="J5" s="24" t="s">
        <v>202</v>
      </c>
      <c r="K5" s="117" t="s">
        <v>203</v>
      </c>
      <c r="L5" s="117" t="s">
        <v>204</v>
      </c>
      <c r="M5" s="24" t="s">
        <v>205</v>
      </c>
      <c r="N5" s="24" t="s">
        <v>206</v>
      </c>
      <c r="O5" s="24" t="s">
        <v>207</v>
      </c>
      <c r="P5" s="24" t="s">
        <v>208</v>
      </c>
      <c r="Q5" s="24" t="s">
        <v>101</v>
      </c>
      <c r="R5" s="24" t="s">
        <v>209</v>
      </c>
      <c r="S5" s="122" t="s">
        <v>167</v>
      </c>
      <c r="T5" s="117" t="s">
        <v>73</v>
      </c>
      <c r="U5" s="117" t="s">
        <v>210</v>
      </c>
      <c r="V5" s="117" t="s">
        <v>211</v>
      </c>
      <c r="W5" s="117" t="s">
        <v>212</v>
      </c>
      <c r="X5" s="117" t="s">
        <v>213</v>
      </c>
      <c r="Y5" s="117" t="s">
        <v>214</v>
      </c>
      <c r="Z5" s="117" t="s">
        <v>215</v>
      </c>
      <c r="AA5" s="117" t="s">
        <v>216</v>
      </c>
      <c r="AB5" s="24" t="s">
        <v>217</v>
      </c>
      <c r="AC5" s="117" t="s">
        <v>218</v>
      </c>
      <c r="AD5" s="117" t="s">
        <v>219</v>
      </c>
      <c r="AE5" s="125" t="s">
        <v>220</v>
      </c>
      <c r="AF5" s="117" t="s">
        <v>179</v>
      </c>
      <c r="AG5" s="117" t="s">
        <v>221</v>
      </c>
      <c r="AH5" s="117" t="s">
        <v>222</v>
      </c>
      <c r="AI5" s="117" t="s">
        <v>174</v>
      </c>
      <c r="AJ5" s="125" t="s">
        <v>176</v>
      </c>
      <c r="AK5" s="117" t="s">
        <v>223</v>
      </c>
      <c r="AL5" s="117" t="s">
        <v>224</v>
      </c>
      <c r="AM5" s="117" t="s">
        <v>225</v>
      </c>
      <c r="AN5" s="117" t="s">
        <v>226</v>
      </c>
      <c r="AO5" s="117" t="s">
        <v>227</v>
      </c>
      <c r="AP5" s="117" t="s">
        <v>228</v>
      </c>
      <c r="AQ5" s="117" t="s">
        <v>229</v>
      </c>
      <c r="AR5" s="125" t="s">
        <v>177</v>
      </c>
      <c r="AS5" s="117" t="s">
        <v>230</v>
      </c>
      <c r="AT5" s="24" t="s">
        <v>231</v>
      </c>
      <c r="AU5" s="117" t="s">
        <v>180</v>
      </c>
      <c r="AV5" s="18" t="s">
        <v>73</v>
      </c>
      <c r="AW5" s="18" t="s">
        <v>232</v>
      </c>
      <c r="AX5" s="24" t="s">
        <v>233</v>
      </c>
      <c r="AY5" s="24" t="s">
        <v>234</v>
      </c>
      <c r="AZ5" s="18" t="s">
        <v>235</v>
      </c>
      <c r="BA5" s="24" t="s">
        <v>236</v>
      </c>
      <c r="BB5" s="18" t="s">
        <v>237</v>
      </c>
      <c r="BC5" s="18" t="s">
        <v>238</v>
      </c>
      <c r="BD5" s="18" t="s">
        <v>239</v>
      </c>
      <c r="BE5" s="24" t="s">
        <v>240</v>
      </c>
      <c r="BF5" s="24" t="s">
        <v>241</v>
      </c>
      <c r="BG5" s="24" t="s">
        <v>242</v>
      </c>
      <c r="BH5" s="18" t="s">
        <v>243</v>
      </c>
      <c r="BI5" s="18" t="s">
        <v>73</v>
      </c>
      <c r="BJ5" s="18" t="s">
        <v>244</v>
      </c>
      <c r="BK5" s="18" t="s">
        <v>245</v>
      </c>
      <c r="BL5" s="24" t="s">
        <v>246</v>
      </c>
      <c r="BM5" s="24" t="s">
        <v>247</v>
      </c>
      <c r="BN5" s="136" t="s">
        <v>73</v>
      </c>
      <c r="BO5" s="136" t="s">
        <v>248</v>
      </c>
      <c r="BP5" s="136" t="s">
        <v>249</v>
      </c>
      <c r="BQ5" s="136" t="s">
        <v>250</v>
      </c>
      <c r="BR5" s="136" t="s">
        <v>251</v>
      </c>
      <c r="BS5" s="136" t="s">
        <v>252</v>
      </c>
      <c r="BT5" s="136" t="s">
        <v>253</v>
      </c>
      <c r="BU5" s="136" t="s">
        <v>254</v>
      </c>
      <c r="BV5" s="136" t="s">
        <v>255</v>
      </c>
      <c r="BW5" s="136" t="s">
        <v>256</v>
      </c>
      <c r="BX5" s="138" t="s">
        <v>257</v>
      </c>
      <c r="BY5" s="138" t="s">
        <v>258</v>
      </c>
      <c r="BZ5" s="136" t="s">
        <v>259</v>
      </c>
      <c r="CA5" s="18" t="s">
        <v>73</v>
      </c>
      <c r="CB5" s="18" t="s">
        <v>248</v>
      </c>
      <c r="CC5" s="18" t="s">
        <v>249</v>
      </c>
      <c r="CD5" s="18" t="s">
        <v>250</v>
      </c>
      <c r="CE5" s="18" t="s">
        <v>251</v>
      </c>
      <c r="CF5" s="18" t="s">
        <v>252</v>
      </c>
      <c r="CG5" s="18" t="s">
        <v>253</v>
      </c>
      <c r="CH5" s="18" t="s">
        <v>254</v>
      </c>
      <c r="CI5" s="18" t="s">
        <v>260</v>
      </c>
      <c r="CJ5" s="18" t="s">
        <v>261</v>
      </c>
      <c r="CK5" s="18" t="s">
        <v>262</v>
      </c>
      <c r="CL5" s="18" t="s">
        <v>263</v>
      </c>
      <c r="CM5" s="126" t="s">
        <v>255</v>
      </c>
      <c r="CN5" s="18" t="s">
        <v>256</v>
      </c>
      <c r="CO5" s="24" t="s">
        <v>257</v>
      </c>
      <c r="CP5" s="24" t="s">
        <v>258</v>
      </c>
      <c r="CQ5" s="18" t="s">
        <v>264</v>
      </c>
      <c r="CR5" s="138" t="s">
        <v>73</v>
      </c>
      <c r="CS5" s="138" t="s">
        <v>265</v>
      </c>
      <c r="CT5" s="136" t="s">
        <v>266</v>
      </c>
      <c r="CU5" s="24" t="s">
        <v>73</v>
      </c>
      <c r="CV5" s="24" t="s">
        <v>265</v>
      </c>
      <c r="CW5" s="24" t="s">
        <v>267</v>
      </c>
      <c r="CX5" s="24" t="s">
        <v>268</v>
      </c>
      <c r="CY5" s="24" t="s">
        <v>269</v>
      </c>
      <c r="CZ5" s="24" t="s">
        <v>270</v>
      </c>
      <c r="DA5" s="24" t="s">
        <v>73</v>
      </c>
      <c r="DB5" s="24" t="s">
        <v>196</v>
      </c>
      <c r="DC5" s="24" t="s">
        <v>271</v>
      </c>
      <c r="DD5" s="24" t="s">
        <v>73</v>
      </c>
      <c r="DE5" s="136" t="s">
        <v>272</v>
      </c>
      <c r="DF5" s="136" t="s">
        <v>273</v>
      </c>
      <c r="DG5" s="136" t="s">
        <v>274</v>
      </c>
      <c r="DH5" s="136" t="s">
        <v>197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7"/>
      <c r="K6" s="18"/>
      <c r="L6" s="18"/>
      <c r="M6" s="117"/>
      <c r="N6" s="117"/>
      <c r="O6" s="117"/>
      <c r="P6" s="117"/>
      <c r="Q6" s="117"/>
      <c r="R6" s="117"/>
      <c r="S6" s="123"/>
      <c r="T6" s="18"/>
      <c r="U6" s="18"/>
      <c r="V6" s="18"/>
      <c r="W6" s="18"/>
      <c r="X6" s="18"/>
      <c r="Y6" s="18"/>
      <c r="Z6" s="18"/>
      <c r="AA6" s="18"/>
      <c r="AB6" s="117"/>
      <c r="AC6" s="18"/>
      <c r="AD6" s="18"/>
      <c r="AE6" s="126"/>
      <c r="AF6" s="18"/>
      <c r="AG6" s="18"/>
      <c r="AH6" s="18"/>
      <c r="AI6" s="18"/>
      <c r="AJ6" s="126"/>
      <c r="AK6" s="18"/>
      <c r="AL6" s="18"/>
      <c r="AM6" s="18"/>
      <c r="AN6" s="18"/>
      <c r="AO6" s="18"/>
      <c r="AP6" s="18"/>
      <c r="AQ6" s="18"/>
      <c r="AR6" s="126"/>
      <c r="AS6" s="18"/>
      <c r="AT6" s="117"/>
      <c r="AU6" s="18"/>
      <c r="AV6" s="18"/>
      <c r="AW6" s="18"/>
      <c r="AX6" s="117"/>
      <c r="AY6" s="117"/>
      <c r="AZ6" s="18"/>
      <c r="BA6" s="117"/>
      <c r="BB6" s="18"/>
      <c r="BC6" s="18"/>
      <c r="BD6" s="18"/>
      <c r="BE6" s="117"/>
      <c r="BF6" s="117"/>
      <c r="BG6" s="117"/>
      <c r="BH6" s="18"/>
      <c r="BI6" s="18"/>
      <c r="BJ6" s="18"/>
      <c r="BK6" s="18"/>
      <c r="BL6" s="117"/>
      <c r="BM6" s="117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6"/>
      <c r="CN6" s="18"/>
      <c r="CO6" s="117"/>
      <c r="CP6" s="117"/>
      <c r="CQ6" s="18"/>
      <c r="CR6" s="60"/>
      <c r="CS6" s="60"/>
      <c r="CT6" s="24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 aca="true" t="shared" si="0" ref="E7:BP7">SUM(E8:E16)</f>
        <v>10817727</v>
      </c>
      <c r="F7" s="80">
        <f t="shared" si="0"/>
        <v>4509717</v>
      </c>
      <c r="G7" s="80">
        <f t="shared" si="0"/>
        <v>1499064</v>
      </c>
      <c r="H7" s="80">
        <f t="shared" si="0"/>
        <v>793044</v>
      </c>
      <c r="I7" s="80">
        <f t="shared" si="0"/>
        <v>83169</v>
      </c>
      <c r="J7" s="80">
        <f t="shared" si="0"/>
        <v>0</v>
      </c>
      <c r="K7" s="80">
        <f t="shared" si="0"/>
        <v>424944</v>
      </c>
      <c r="L7" s="80">
        <f t="shared" si="0"/>
        <v>448036</v>
      </c>
      <c r="M7" s="80">
        <f t="shared" si="0"/>
        <v>0</v>
      </c>
      <c r="N7" s="80">
        <f t="shared" si="0"/>
        <v>196044</v>
      </c>
      <c r="O7" s="80">
        <f t="shared" si="0"/>
        <v>69589</v>
      </c>
      <c r="P7" s="80">
        <f t="shared" si="0"/>
        <v>3800</v>
      </c>
      <c r="Q7" s="80">
        <f t="shared" si="0"/>
        <v>336027</v>
      </c>
      <c r="R7" s="80">
        <f t="shared" si="0"/>
        <v>0</v>
      </c>
      <c r="S7" s="80">
        <f t="shared" si="0"/>
        <v>656000</v>
      </c>
      <c r="T7" s="80">
        <f t="shared" si="0"/>
        <v>6103810</v>
      </c>
      <c r="U7" s="80">
        <f t="shared" si="0"/>
        <v>35000</v>
      </c>
      <c r="V7" s="80">
        <f t="shared" si="0"/>
        <v>8000</v>
      </c>
      <c r="W7" s="80">
        <f t="shared" si="0"/>
        <v>0</v>
      </c>
      <c r="X7" s="80">
        <f t="shared" si="0"/>
        <v>0</v>
      </c>
      <c r="Y7" s="80">
        <f t="shared" si="0"/>
        <v>6000</v>
      </c>
      <c r="Z7" s="80">
        <f t="shared" si="0"/>
        <v>15000</v>
      </c>
      <c r="AA7" s="80">
        <f t="shared" si="0"/>
        <v>15000</v>
      </c>
      <c r="AB7" s="80">
        <f t="shared" si="0"/>
        <v>0</v>
      </c>
      <c r="AC7" s="80">
        <f t="shared" si="0"/>
        <v>0</v>
      </c>
      <c r="AD7" s="80">
        <f t="shared" si="0"/>
        <v>195000</v>
      </c>
      <c r="AE7" s="80">
        <f t="shared" si="0"/>
        <v>0</v>
      </c>
      <c r="AF7" s="80">
        <f t="shared" si="0"/>
        <v>13500</v>
      </c>
      <c r="AG7" s="80">
        <f t="shared" si="0"/>
        <v>0</v>
      </c>
      <c r="AH7" s="80">
        <f t="shared" si="0"/>
        <v>0</v>
      </c>
      <c r="AI7" s="80">
        <f t="shared" si="0"/>
        <v>12000</v>
      </c>
      <c r="AJ7" s="80">
        <f t="shared" si="0"/>
        <v>78000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0</v>
      </c>
      <c r="AO7" s="80">
        <f t="shared" si="0"/>
        <v>0</v>
      </c>
      <c r="AP7" s="80">
        <f t="shared" si="0"/>
        <v>63578</v>
      </c>
      <c r="AQ7" s="80">
        <f t="shared" si="0"/>
        <v>65294</v>
      </c>
      <c r="AR7" s="80">
        <f t="shared" si="0"/>
        <v>30000</v>
      </c>
      <c r="AS7" s="80">
        <f t="shared" si="0"/>
        <v>189360</v>
      </c>
      <c r="AT7" s="80">
        <f t="shared" si="0"/>
        <v>0</v>
      </c>
      <c r="AU7" s="80">
        <f t="shared" si="0"/>
        <v>5378078</v>
      </c>
      <c r="AV7" s="80">
        <f t="shared" si="0"/>
        <v>204200</v>
      </c>
      <c r="AW7" s="80">
        <f t="shared" si="0"/>
        <v>0</v>
      </c>
      <c r="AX7" s="80">
        <f aca="true" t="shared" si="1" ref="AX7:BG7">SUM(AX8:AX16)</f>
        <v>3300</v>
      </c>
      <c r="AY7" s="80">
        <f t="shared" si="1"/>
        <v>0</v>
      </c>
      <c r="AZ7" s="80">
        <f t="shared" si="1"/>
        <v>0</v>
      </c>
      <c r="BA7" s="80">
        <f t="shared" si="1"/>
        <v>23520</v>
      </c>
      <c r="BB7" s="80">
        <f t="shared" si="1"/>
        <v>0</v>
      </c>
      <c r="BC7" s="80">
        <f t="shared" si="1"/>
        <v>0</v>
      </c>
      <c r="BD7" s="80">
        <f t="shared" si="1"/>
        <v>0</v>
      </c>
      <c r="BE7" s="80">
        <f t="shared" si="1"/>
        <v>1380</v>
      </c>
      <c r="BF7" s="80">
        <f t="shared" si="1"/>
        <v>0</v>
      </c>
      <c r="BG7" s="80">
        <f t="shared" si="1"/>
        <v>0</v>
      </c>
      <c r="BH7" s="80">
        <f t="shared" si="0"/>
        <v>176000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2" ref="BQ7:DH7">SUM(BQ8:BQ16)</f>
        <v>0</v>
      </c>
      <c r="BR7" s="80">
        <f t="shared" si="2"/>
        <v>0</v>
      </c>
      <c r="BS7" s="80">
        <f t="shared" si="2"/>
        <v>0</v>
      </c>
      <c r="BT7" s="80">
        <f t="shared" si="2"/>
        <v>0</v>
      </c>
      <c r="BU7" s="80">
        <f t="shared" si="2"/>
        <v>0</v>
      </c>
      <c r="BV7" s="80">
        <f t="shared" si="2"/>
        <v>0</v>
      </c>
      <c r="BW7" s="80">
        <f t="shared" si="2"/>
        <v>0</v>
      </c>
      <c r="BX7" s="80">
        <f t="shared" si="2"/>
        <v>0</v>
      </c>
      <c r="BY7" s="80">
        <f t="shared" si="2"/>
        <v>0</v>
      </c>
      <c r="BZ7" s="80">
        <f t="shared" si="2"/>
        <v>0</v>
      </c>
      <c r="CA7" s="80">
        <f t="shared" si="2"/>
        <v>0</v>
      </c>
      <c r="CB7" s="80">
        <f t="shared" si="2"/>
        <v>0</v>
      </c>
      <c r="CC7" s="80">
        <f t="shared" si="2"/>
        <v>0</v>
      </c>
      <c r="CD7" s="80">
        <f t="shared" si="2"/>
        <v>0</v>
      </c>
      <c r="CE7" s="80">
        <f t="shared" si="2"/>
        <v>0</v>
      </c>
      <c r="CF7" s="80">
        <f t="shared" si="2"/>
        <v>0</v>
      </c>
      <c r="CG7" s="80">
        <f t="shared" si="2"/>
        <v>0</v>
      </c>
      <c r="CH7" s="80">
        <f t="shared" si="2"/>
        <v>0</v>
      </c>
      <c r="CI7" s="80">
        <f t="shared" si="2"/>
        <v>0</v>
      </c>
      <c r="CJ7" s="80">
        <f t="shared" si="2"/>
        <v>0</v>
      </c>
      <c r="CK7" s="80">
        <f t="shared" si="2"/>
        <v>0</v>
      </c>
      <c r="CL7" s="80">
        <f t="shared" si="2"/>
        <v>0</v>
      </c>
      <c r="CM7" s="80">
        <f t="shared" si="2"/>
        <v>0</v>
      </c>
      <c r="CN7" s="80">
        <f t="shared" si="2"/>
        <v>0</v>
      </c>
      <c r="CO7" s="80">
        <f t="shared" si="2"/>
        <v>0</v>
      </c>
      <c r="CP7" s="80">
        <f t="shared" si="2"/>
        <v>0</v>
      </c>
      <c r="CQ7" s="80">
        <f t="shared" si="2"/>
        <v>0</v>
      </c>
      <c r="CR7" s="80">
        <f t="shared" si="2"/>
        <v>0</v>
      </c>
      <c r="CS7" s="80">
        <f t="shared" si="2"/>
        <v>0</v>
      </c>
      <c r="CT7" s="80">
        <f t="shared" si="2"/>
        <v>0</v>
      </c>
      <c r="CU7" s="80">
        <f t="shared" si="2"/>
        <v>0</v>
      </c>
      <c r="CV7" s="80">
        <f t="shared" si="2"/>
        <v>0</v>
      </c>
      <c r="CW7" s="80">
        <f t="shared" si="2"/>
        <v>0</v>
      </c>
      <c r="CX7" s="80">
        <f t="shared" si="2"/>
        <v>0</v>
      </c>
      <c r="CY7" s="80">
        <f t="shared" si="2"/>
        <v>0</v>
      </c>
      <c r="CZ7" s="80">
        <f t="shared" si="2"/>
        <v>0</v>
      </c>
      <c r="DA7" s="80">
        <f t="shared" si="2"/>
        <v>0</v>
      </c>
      <c r="DB7" s="80">
        <f t="shared" si="2"/>
        <v>0</v>
      </c>
      <c r="DC7" s="80">
        <f t="shared" si="2"/>
        <v>0</v>
      </c>
      <c r="DD7" s="80">
        <f t="shared" si="2"/>
        <v>0</v>
      </c>
      <c r="DE7" s="80">
        <f t="shared" si="2"/>
        <v>0</v>
      </c>
      <c r="DF7" s="80">
        <f t="shared" si="2"/>
        <v>0</v>
      </c>
      <c r="DG7" s="80">
        <f t="shared" si="2"/>
        <v>0</v>
      </c>
      <c r="DH7" s="80">
        <f t="shared" si="2"/>
        <v>0</v>
      </c>
      <c r="DI7" s="147"/>
    </row>
    <row r="8" spans="1:113" s="1" customFormat="1" ht="27" customHeight="1">
      <c r="A8" s="29" t="s">
        <v>81</v>
      </c>
      <c r="B8" s="29" t="s">
        <v>82</v>
      </c>
      <c r="C8" s="29" t="s">
        <v>83</v>
      </c>
      <c r="D8" s="118" t="s">
        <v>85</v>
      </c>
      <c r="E8" s="119">
        <f>F8+T8+AV8+BI8+BN8+CA8+CR8+CU8+DA8+DD8</f>
        <v>3340523</v>
      </c>
      <c r="F8" s="80">
        <f>SUM(G8:S8)</f>
        <v>2411813</v>
      </c>
      <c r="G8" s="80">
        <v>943968</v>
      </c>
      <c r="H8" s="80">
        <v>728676</v>
      </c>
      <c r="I8" s="80">
        <v>83169</v>
      </c>
      <c r="J8" s="80"/>
      <c r="K8" s="80"/>
      <c r="L8" s="120"/>
      <c r="M8" s="120"/>
      <c r="N8" s="120"/>
      <c r="O8" s="120"/>
      <c r="P8" s="120"/>
      <c r="Q8" s="80"/>
      <c r="R8" s="80"/>
      <c r="S8" s="80">
        <v>656000</v>
      </c>
      <c r="T8" s="80">
        <f>SUM(U8:AU8)</f>
        <v>903810</v>
      </c>
      <c r="U8" s="80">
        <v>35000</v>
      </c>
      <c r="V8" s="80">
        <v>8000</v>
      </c>
      <c r="W8" s="80"/>
      <c r="X8" s="80"/>
      <c r="Y8" s="80">
        <v>6000</v>
      </c>
      <c r="Z8" s="80">
        <v>15000</v>
      </c>
      <c r="AA8" s="80">
        <v>15000</v>
      </c>
      <c r="AB8" s="80"/>
      <c r="AC8" s="80"/>
      <c r="AD8" s="80">
        <v>195000</v>
      </c>
      <c r="AE8" s="80"/>
      <c r="AF8" s="80">
        <v>13500</v>
      </c>
      <c r="AG8" s="80"/>
      <c r="AH8" s="80"/>
      <c r="AI8" s="80">
        <v>12000</v>
      </c>
      <c r="AJ8" s="80">
        <v>78000</v>
      </c>
      <c r="AK8" s="80"/>
      <c r="AL8" s="80"/>
      <c r="AM8" s="129"/>
      <c r="AN8" s="80"/>
      <c r="AO8" s="80"/>
      <c r="AP8" s="80">
        <v>63578</v>
      </c>
      <c r="AQ8" s="80">
        <v>65294</v>
      </c>
      <c r="AR8" s="80">
        <v>30000</v>
      </c>
      <c r="AS8" s="80">
        <v>189360</v>
      </c>
      <c r="AT8" s="80"/>
      <c r="AU8" s="80">
        <v>178078</v>
      </c>
      <c r="AV8" s="80">
        <f>SUM(AW8:BH8)</f>
        <v>24900</v>
      </c>
      <c r="AW8" s="80"/>
      <c r="AX8" s="80"/>
      <c r="AY8" s="80"/>
      <c r="AZ8" s="80"/>
      <c r="BA8" s="80">
        <v>23520</v>
      </c>
      <c r="BB8" s="80"/>
      <c r="BC8" s="80"/>
      <c r="BD8" s="80"/>
      <c r="BE8" s="80">
        <v>1380</v>
      </c>
      <c r="BF8" s="80"/>
      <c r="BG8" s="80"/>
      <c r="BH8" s="80"/>
      <c r="BI8" s="80"/>
      <c r="BJ8" s="80"/>
      <c r="BK8" s="80"/>
      <c r="BL8" s="80"/>
      <c r="BM8" s="80"/>
      <c r="BN8" s="124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29" t="s">
        <v>81</v>
      </c>
      <c r="B9" s="29" t="s">
        <v>82</v>
      </c>
      <c r="C9" s="29" t="s">
        <v>86</v>
      </c>
      <c r="D9" s="118" t="s">
        <v>87</v>
      </c>
      <c r="E9" s="80">
        <f aca="true" t="shared" si="3" ref="E9:E18">F9+T9+AV9+BI9+BN9+CA9+CR9+CU9+DA9+DD9</f>
        <v>5200000</v>
      </c>
      <c r="F9" s="80">
        <f>SUM(G9:S9)</f>
        <v>0</v>
      </c>
      <c r="G9" s="80"/>
      <c r="H9" s="80"/>
      <c r="I9" s="80"/>
      <c r="J9" s="80"/>
      <c r="K9" s="80"/>
      <c r="L9" s="120"/>
      <c r="M9" s="120"/>
      <c r="N9" s="120"/>
      <c r="O9" s="120"/>
      <c r="P9" s="120"/>
      <c r="Q9" s="120"/>
      <c r="R9" s="120"/>
      <c r="S9" s="120"/>
      <c r="T9" s="80">
        <f>SUM(U9:AU9)</f>
        <v>5200000</v>
      </c>
      <c r="U9" s="120"/>
      <c r="V9" s="120"/>
      <c r="W9" s="120"/>
      <c r="X9" s="124"/>
      <c r="Y9" s="120"/>
      <c r="Z9" s="120"/>
      <c r="AA9" s="120"/>
      <c r="AB9" s="120"/>
      <c r="AC9" s="120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0"/>
      <c r="AO9" s="120"/>
      <c r="AP9" s="120"/>
      <c r="AQ9" s="120"/>
      <c r="AR9" s="120"/>
      <c r="AS9" s="120"/>
      <c r="AT9" s="120"/>
      <c r="AU9" s="120">
        <v>5200000</v>
      </c>
      <c r="AV9" s="80">
        <f aca="true" t="shared" si="4" ref="AV9:AV18">SUM(AW9:BH9)</f>
        <v>0</v>
      </c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40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46"/>
      <c r="DB9" s="146"/>
      <c r="DC9" s="146"/>
      <c r="DD9" s="146"/>
      <c r="DE9" s="146"/>
      <c r="DF9" s="146"/>
      <c r="DG9" s="146"/>
      <c r="DH9" s="146"/>
    </row>
    <row r="10" spans="1:112" s="1" customFormat="1" ht="27" customHeight="1">
      <c r="A10" s="29" t="s">
        <v>81</v>
      </c>
      <c r="B10" s="29" t="s">
        <v>82</v>
      </c>
      <c r="C10" s="29" t="s">
        <v>88</v>
      </c>
      <c r="D10" s="118" t="s">
        <v>89</v>
      </c>
      <c r="E10" s="80">
        <f t="shared" si="3"/>
        <v>1044408</v>
      </c>
      <c r="F10" s="80">
        <f>SUM(G10:S10)</f>
        <v>1044408</v>
      </c>
      <c r="G10" s="80">
        <v>555096</v>
      </c>
      <c r="H10" s="80">
        <v>64368</v>
      </c>
      <c r="I10" s="80"/>
      <c r="J10" s="80"/>
      <c r="K10" s="80">
        <v>424944</v>
      </c>
      <c r="L10" s="120"/>
      <c r="M10" s="120"/>
      <c r="N10" s="120"/>
      <c r="O10" s="120"/>
      <c r="P10" s="120"/>
      <c r="Q10" s="120"/>
      <c r="R10" s="120"/>
      <c r="S10" s="120"/>
      <c r="T10" s="80">
        <f>SUM(U10:AU10)</f>
        <v>0</v>
      </c>
      <c r="U10" s="120"/>
      <c r="V10" s="120"/>
      <c r="W10" s="120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0"/>
      <c r="AO10" s="120"/>
      <c r="AP10" s="120"/>
      <c r="AQ10" s="120"/>
      <c r="AR10" s="120"/>
      <c r="AS10" s="120"/>
      <c r="AT10" s="120"/>
      <c r="AU10" s="120"/>
      <c r="AV10" s="80">
        <f t="shared" si="4"/>
        <v>0</v>
      </c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40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46"/>
      <c r="DB10" s="146"/>
      <c r="DC10" s="146"/>
      <c r="DD10" s="146"/>
      <c r="DE10" s="146"/>
      <c r="DF10" s="146"/>
      <c r="DG10" s="146"/>
      <c r="DH10" s="146"/>
    </row>
    <row r="11" spans="1:112" s="1" customFormat="1" ht="21" customHeight="1">
      <c r="A11" s="29" t="s">
        <v>90</v>
      </c>
      <c r="B11" s="29" t="s">
        <v>91</v>
      </c>
      <c r="C11" s="29" t="s">
        <v>83</v>
      </c>
      <c r="D11" s="118" t="s">
        <v>92</v>
      </c>
      <c r="E11" s="80">
        <f t="shared" si="3"/>
        <v>179300</v>
      </c>
      <c r="F11" s="80">
        <f aca="true" t="shared" si="5" ref="F11:F16">SUM(G11:S11)</f>
        <v>0</v>
      </c>
      <c r="G11" s="80"/>
      <c r="H11" s="80"/>
      <c r="I11" s="80"/>
      <c r="J11" s="80"/>
      <c r="K11" s="80"/>
      <c r="L11" s="120"/>
      <c r="M11" s="120"/>
      <c r="N11" s="120"/>
      <c r="O11" s="120"/>
      <c r="P11" s="120"/>
      <c r="Q11" s="120"/>
      <c r="R11" s="120"/>
      <c r="S11" s="120"/>
      <c r="T11" s="80">
        <f aca="true" t="shared" si="6" ref="T11:T16">SUM(U11:AU11)</f>
        <v>0</v>
      </c>
      <c r="U11" s="120"/>
      <c r="V11" s="120"/>
      <c r="W11" s="120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0"/>
      <c r="AO11" s="120"/>
      <c r="AP11" s="120"/>
      <c r="AQ11" s="120"/>
      <c r="AR11" s="120"/>
      <c r="AS11" s="120"/>
      <c r="AT11" s="120"/>
      <c r="AU11" s="120"/>
      <c r="AV11" s="80">
        <f t="shared" si="4"/>
        <v>179300</v>
      </c>
      <c r="AW11" s="120"/>
      <c r="AX11" s="120">
        <v>3300</v>
      </c>
      <c r="AY11" s="120"/>
      <c r="AZ11" s="120"/>
      <c r="BA11" s="120"/>
      <c r="BB11" s="120"/>
      <c r="BC11" s="120"/>
      <c r="BD11" s="120"/>
      <c r="BE11" s="120"/>
      <c r="BF11" s="120"/>
      <c r="BG11" s="120"/>
      <c r="BH11" s="124">
        <v>176000</v>
      </c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40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46"/>
      <c r="DB11" s="146"/>
      <c r="DC11" s="146"/>
      <c r="DD11" s="146"/>
      <c r="DE11" s="146"/>
      <c r="DF11" s="146"/>
      <c r="DG11" s="146"/>
      <c r="DH11" s="146"/>
    </row>
    <row r="12" spans="1:112" s="1" customFormat="1" ht="21" customHeight="1">
      <c r="A12" s="29" t="s">
        <v>90</v>
      </c>
      <c r="B12" s="29" t="s">
        <v>91</v>
      </c>
      <c r="C12" s="29" t="s">
        <v>91</v>
      </c>
      <c r="D12" s="118" t="s">
        <v>93</v>
      </c>
      <c r="E12" s="80">
        <f t="shared" si="3"/>
        <v>448036</v>
      </c>
      <c r="F12" s="80">
        <f t="shared" si="5"/>
        <v>448036</v>
      </c>
      <c r="G12" s="80"/>
      <c r="H12" s="80"/>
      <c r="I12" s="80"/>
      <c r="J12" s="80"/>
      <c r="K12" s="80"/>
      <c r="L12" s="120">
        <v>448036</v>
      </c>
      <c r="M12" s="120"/>
      <c r="N12" s="120"/>
      <c r="O12" s="120"/>
      <c r="P12" s="120"/>
      <c r="Q12" s="120"/>
      <c r="R12" s="120"/>
      <c r="S12" s="120"/>
      <c r="T12" s="80">
        <f t="shared" si="6"/>
        <v>0</v>
      </c>
      <c r="U12" s="120"/>
      <c r="V12" s="120"/>
      <c r="W12" s="120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0"/>
      <c r="AO12" s="120"/>
      <c r="AP12" s="120"/>
      <c r="AQ12" s="120"/>
      <c r="AR12" s="120"/>
      <c r="AS12" s="120"/>
      <c r="AT12" s="120"/>
      <c r="AU12" s="120"/>
      <c r="AV12" s="80">
        <f t="shared" si="4"/>
        <v>0</v>
      </c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40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46"/>
      <c r="DB12" s="146"/>
      <c r="DC12" s="146"/>
      <c r="DD12" s="146"/>
      <c r="DE12" s="146"/>
      <c r="DF12" s="146"/>
      <c r="DG12" s="146"/>
      <c r="DH12" s="146"/>
    </row>
    <row r="13" spans="1:112" s="1" customFormat="1" ht="21" customHeight="1">
      <c r="A13" s="29" t="s">
        <v>94</v>
      </c>
      <c r="B13" s="29" t="s">
        <v>95</v>
      </c>
      <c r="C13" s="29" t="s">
        <v>83</v>
      </c>
      <c r="D13" s="118" t="s">
        <v>96</v>
      </c>
      <c r="E13" s="80">
        <f t="shared" si="3"/>
        <v>126840</v>
      </c>
      <c r="F13" s="80">
        <f t="shared" si="5"/>
        <v>126840</v>
      </c>
      <c r="G13" s="80"/>
      <c r="H13" s="80"/>
      <c r="I13" s="80"/>
      <c r="J13" s="80"/>
      <c r="K13" s="80"/>
      <c r="L13" s="120"/>
      <c r="M13" s="120"/>
      <c r="N13" s="120">
        <v>126840</v>
      </c>
      <c r="O13" s="120"/>
      <c r="P13" s="120"/>
      <c r="Q13" s="120"/>
      <c r="R13" s="120"/>
      <c r="S13" s="120"/>
      <c r="T13" s="80">
        <f t="shared" si="6"/>
        <v>0</v>
      </c>
      <c r="U13" s="120"/>
      <c r="V13" s="120"/>
      <c r="W13" s="120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0"/>
      <c r="AO13" s="120"/>
      <c r="AP13" s="120"/>
      <c r="AQ13" s="120"/>
      <c r="AR13" s="120"/>
      <c r="AS13" s="120"/>
      <c r="AT13" s="120"/>
      <c r="AU13" s="120"/>
      <c r="AV13" s="80">
        <f t="shared" si="4"/>
        <v>0</v>
      </c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40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46"/>
      <c r="DB13" s="146"/>
      <c r="DC13" s="146"/>
      <c r="DD13" s="146"/>
      <c r="DE13" s="146"/>
      <c r="DF13" s="146"/>
      <c r="DG13" s="146"/>
      <c r="DH13" s="146"/>
    </row>
    <row r="14" spans="1:112" s="1" customFormat="1" ht="21" customHeight="1">
      <c r="A14" s="29" t="s">
        <v>94</v>
      </c>
      <c r="B14" s="29" t="s">
        <v>95</v>
      </c>
      <c r="C14" s="29" t="s">
        <v>86</v>
      </c>
      <c r="D14" s="118" t="s">
        <v>97</v>
      </c>
      <c r="E14" s="119">
        <f t="shared" si="3"/>
        <v>73004</v>
      </c>
      <c r="F14" s="80">
        <f t="shared" si="5"/>
        <v>73004</v>
      </c>
      <c r="G14" s="80"/>
      <c r="H14" s="80"/>
      <c r="I14" s="80"/>
      <c r="J14" s="80"/>
      <c r="K14" s="80"/>
      <c r="L14" s="120"/>
      <c r="M14" s="120"/>
      <c r="N14" s="120">
        <v>69204</v>
      </c>
      <c r="O14" s="120"/>
      <c r="P14" s="120">
        <v>3800</v>
      </c>
      <c r="Q14" s="120"/>
      <c r="R14" s="120"/>
      <c r="S14" s="120"/>
      <c r="T14" s="80">
        <f t="shared" si="6"/>
        <v>0</v>
      </c>
      <c r="U14" s="120"/>
      <c r="V14" s="120"/>
      <c r="W14" s="120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0"/>
      <c r="AO14" s="120"/>
      <c r="AP14" s="120"/>
      <c r="AQ14" s="120"/>
      <c r="AR14" s="120"/>
      <c r="AS14" s="120"/>
      <c r="AT14" s="120"/>
      <c r="AU14" s="120"/>
      <c r="AV14" s="80">
        <f t="shared" si="4"/>
        <v>0</v>
      </c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40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46"/>
      <c r="DB14" s="146"/>
      <c r="DC14" s="146"/>
      <c r="DD14" s="146"/>
      <c r="DE14" s="146"/>
      <c r="DF14" s="146"/>
      <c r="DG14" s="146"/>
      <c r="DH14" s="146"/>
    </row>
    <row r="15" spans="1:112" s="1" customFormat="1" ht="21" customHeight="1">
      <c r="A15" s="29" t="s">
        <v>94</v>
      </c>
      <c r="B15" s="29" t="s">
        <v>95</v>
      </c>
      <c r="C15" s="29" t="s">
        <v>98</v>
      </c>
      <c r="D15" s="118" t="s">
        <v>99</v>
      </c>
      <c r="E15" s="80">
        <f t="shared" si="3"/>
        <v>69589</v>
      </c>
      <c r="F15" s="80">
        <f t="shared" si="5"/>
        <v>69589</v>
      </c>
      <c r="G15" s="80"/>
      <c r="H15" s="80"/>
      <c r="I15" s="80"/>
      <c r="J15" s="80"/>
      <c r="K15" s="80"/>
      <c r="L15" s="120"/>
      <c r="M15" s="120"/>
      <c r="N15" s="120"/>
      <c r="O15" s="120">
        <v>69589</v>
      </c>
      <c r="P15" s="120"/>
      <c r="Q15" s="120"/>
      <c r="R15" s="120"/>
      <c r="S15" s="120"/>
      <c r="T15" s="80">
        <f t="shared" si="6"/>
        <v>0</v>
      </c>
      <c r="U15" s="120"/>
      <c r="V15" s="120"/>
      <c r="W15" s="120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0"/>
      <c r="AO15" s="120"/>
      <c r="AP15" s="120"/>
      <c r="AQ15" s="120"/>
      <c r="AR15" s="120"/>
      <c r="AS15" s="120"/>
      <c r="AT15" s="120"/>
      <c r="AU15" s="120"/>
      <c r="AV15" s="80">
        <f t="shared" si="4"/>
        <v>0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40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46"/>
      <c r="DB15" s="146"/>
      <c r="DC15" s="146"/>
      <c r="DD15" s="146"/>
      <c r="DE15" s="146"/>
      <c r="DF15" s="146"/>
      <c r="DG15" s="146"/>
      <c r="DH15" s="146"/>
    </row>
    <row r="16" spans="1:112" s="1" customFormat="1" ht="21" customHeight="1">
      <c r="A16" s="29" t="s">
        <v>100</v>
      </c>
      <c r="B16" s="29" t="s">
        <v>86</v>
      </c>
      <c r="C16" s="29" t="s">
        <v>83</v>
      </c>
      <c r="D16" s="118" t="s">
        <v>101</v>
      </c>
      <c r="E16" s="80">
        <f t="shared" si="3"/>
        <v>336027</v>
      </c>
      <c r="F16" s="80">
        <f t="shared" si="5"/>
        <v>336027</v>
      </c>
      <c r="G16" s="80"/>
      <c r="H16" s="80"/>
      <c r="I16" s="80"/>
      <c r="J16" s="80"/>
      <c r="K16" s="80"/>
      <c r="L16" s="120"/>
      <c r="M16" s="120"/>
      <c r="N16" s="120"/>
      <c r="O16" s="120"/>
      <c r="P16" s="120"/>
      <c r="Q16" s="120">
        <v>336027</v>
      </c>
      <c r="R16" s="120"/>
      <c r="S16" s="120"/>
      <c r="T16" s="80">
        <f t="shared" si="6"/>
        <v>0</v>
      </c>
      <c r="U16" s="120"/>
      <c r="V16" s="120"/>
      <c r="W16" s="120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0"/>
      <c r="AO16" s="120"/>
      <c r="AP16" s="120"/>
      <c r="AQ16" s="120"/>
      <c r="AR16" s="120"/>
      <c r="AS16" s="120"/>
      <c r="AT16" s="120"/>
      <c r="AU16" s="120"/>
      <c r="AV16" s="80">
        <f t="shared" si="4"/>
        <v>0</v>
      </c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40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46"/>
      <c r="DB16" s="146"/>
      <c r="DC16" s="146"/>
      <c r="DD16" s="146"/>
      <c r="DE16" s="146"/>
      <c r="DF16" s="146"/>
      <c r="DG16" s="146"/>
      <c r="DH16" s="146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111111111111112" right="0.16111111111111112" top="0.5902777777777778" bottom="0.5902777777777778" header="0.5902777777777778" footer="0.38958333333333334"/>
  <pageSetup fitToHeight="0" horizontalDpi="600" verticalDpi="600" orientation="landscape" paperSize="8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3">
      <selection activeCell="E35" sqref="E35:E38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5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6"/>
      <c r="F1" s="96"/>
      <c r="G1" s="97" t="s">
        <v>275</v>
      </c>
      <c r="H1" s="69"/>
    </row>
    <row r="2" spans="1:8" ht="25.5" customHeight="1">
      <c r="A2" s="5" t="s">
        <v>276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8"/>
      <c r="F3" s="98"/>
      <c r="G3" s="99" t="s">
        <v>6</v>
      </c>
      <c r="H3" s="69"/>
    </row>
    <row r="4" spans="1:8" ht="22.5" customHeight="1">
      <c r="A4" s="100" t="s">
        <v>277</v>
      </c>
      <c r="B4" s="100"/>
      <c r="C4" s="100"/>
      <c r="D4" s="100"/>
      <c r="E4" s="80" t="s">
        <v>104</v>
      </c>
      <c r="F4" s="80"/>
      <c r="G4" s="80"/>
      <c r="H4" s="69"/>
    </row>
    <row r="5" spans="1:8" ht="19.5" customHeight="1">
      <c r="A5" s="101" t="s">
        <v>68</v>
      </c>
      <c r="B5" s="102"/>
      <c r="C5" s="21" t="s">
        <v>278</v>
      </c>
      <c r="D5" s="20" t="s">
        <v>198</v>
      </c>
      <c r="E5" s="103" t="s">
        <v>58</v>
      </c>
      <c r="F5" s="104" t="s">
        <v>279</v>
      </c>
      <c r="G5" s="103" t="s">
        <v>280</v>
      </c>
      <c r="H5" s="69"/>
    </row>
    <row r="6" spans="1:8" ht="27" customHeight="1">
      <c r="A6" s="20" t="s">
        <v>78</v>
      </c>
      <c r="B6" s="21" t="s">
        <v>79</v>
      </c>
      <c r="C6" s="105"/>
      <c r="D6" s="106"/>
      <c r="E6" s="107"/>
      <c r="F6" s="108"/>
      <c r="G6" s="107"/>
      <c r="H6" s="69"/>
    </row>
    <row r="7" spans="1:8" ht="19.5" customHeight="1">
      <c r="A7" s="109" t="s">
        <v>58</v>
      </c>
      <c r="B7" s="110"/>
      <c r="C7" s="110"/>
      <c r="D7" s="110"/>
      <c r="E7" s="80">
        <f>E8+E19+E34</f>
        <v>5617727</v>
      </c>
      <c r="F7" s="80">
        <f>F8+F19+F34</f>
        <v>4713917</v>
      </c>
      <c r="G7" s="80">
        <f>G8+G19+G34</f>
        <v>903810</v>
      </c>
      <c r="H7" s="70"/>
    </row>
    <row r="8" spans="1:8" ht="19.5" customHeight="1">
      <c r="A8" s="79"/>
      <c r="B8" s="79"/>
      <c r="C8" s="111"/>
      <c r="D8" s="79" t="s">
        <v>169</v>
      </c>
      <c r="E8" s="80">
        <f>SUM(E9:E18)</f>
        <v>4509717</v>
      </c>
      <c r="F8" s="80">
        <f>SUM(F9:F18)</f>
        <v>4509717</v>
      </c>
      <c r="G8" s="80">
        <f>SUM(G9:G18)</f>
        <v>0</v>
      </c>
      <c r="H8" s="70"/>
    </row>
    <row r="9" spans="1:8" ht="19.5" customHeight="1">
      <c r="A9" s="79" t="s">
        <v>281</v>
      </c>
      <c r="B9" s="79" t="s">
        <v>83</v>
      </c>
      <c r="C9" s="79" t="s">
        <v>84</v>
      </c>
      <c r="D9" s="79" t="s">
        <v>199</v>
      </c>
      <c r="E9" s="80">
        <v>1499064</v>
      </c>
      <c r="F9" s="81">
        <v>1499064</v>
      </c>
      <c r="G9" s="80">
        <v>0</v>
      </c>
      <c r="H9" s="69"/>
    </row>
    <row r="10" spans="1:8" ht="19.5" customHeight="1">
      <c r="A10" s="79" t="s">
        <v>281</v>
      </c>
      <c r="B10" s="79" t="s">
        <v>86</v>
      </c>
      <c r="C10" s="79" t="s">
        <v>84</v>
      </c>
      <c r="D10" s="79" t="s">
        <v>200</v>
      </c>
      <c r="E10" s="80">
        <v>793044</v>
      </c>
      <c r="F10" s="81">
        <v>793044</v>
      </c>
      <c r="G10" s="80">
        <v>0</v>
      </c>
      <c r="H10" s="65"/>
    </row>
    <row r="11" spans="1:8" ht="19.5" customHeight="1">
      <c r="A11" s="79" t="s">
        <v>281</v>
      </c>
      <c r="B11" s="79" t="s">
        <v>98</v>
      </c>
      <c r="C11" s="79" t="s">
        <v>84</v>
      </c>
      <c r="D11" s="79" t="s">
        <v>201</v>
      </c>
      <c r="E11" s="80">
        <v>83169</v>
      </c>
      <c r="F11" s="81">
        <v>83169</v>
      </c>
      <c r="G11" s="80">
        <v>0</v>
      </c>
      <c r="H11" s="65"/>
    </row>
    <row r="12" spans="1:8" ht="19.5" customHeight="1">
      <c r="A12" s="79" t="s">
        <v>281</v>
      </c>
      <c r="B12" s="79" t="s">
        <v>282</v>
      </c>
      <c r="C12" s="79" t="s">
        <v>84</v>
      </c>
      <c r="D12" s="79" t="s">
        <v>203</v>
      </c>
      <c r="E12" s="80">
        <v>424944</v>
      </c>
      <c r="F12" s="81">
        <v>424944</v>
      </c>
      <c r="G12" s="80">
        <v>0</v>
      </c>
      <c r="H12" s="65"/>
    </row>
    <row r="13" spans="1:8" ht="19.5" customHeight="1">
      <c r="A13" s="79" t="s">
        <v>281</v>
      </c>
      <c r="B13" s="79" t="s">
        <v>82</v>
      </c>
      <c r="C13" s="79" t="s">
        <v>84</v>
      </c>
      <c r="D13" s="79" t="s">
        <v>204</v>
      </c>
      <c r="E13" s="80">
        <v>448036</v>
      </c>
      <c r="F13" s="81">
        <v>448036</v>
      </c>
      <c r="G13" s="80">
        <v>0</v>
      </c>
      <c r="H13" s="65"/>
    </row>
    <row r="14" spans="1:8" ht="19.5" customHeight="1">
      <c r="A14" s="79" t="s">
        <v>281</v>
      </c>
      <c r="B14" s="79" t="s">
        <v>283</v>
      </c>
      <c r="C14" s="79" t="s">
        <v>84</v>
      </c>
      <c r="D14" s="79" t="s">
        <v>206</v>
      </c>
      <c r="E14" s="80">
        <v>196044</v>
      </c>
      <c r="F14" s="81">
        <v>196044</v>
      </c>
      <c r="G14" s="80">
        <v>0</v>
      </c>
      <c r="H14" s="65"/>
    </row>
    <row r="15" spans="1:8" ht="19.5" customHeight="1">
      <c r="A15" s="79" t="s">
        <v>281</v>
      </c>
      <c r="B15" s="79" t="s">
        <v>95</v>
      </c>
      <c r="C15" s="79" t="s">
        <v>84</v>
      </c>
      <c r="D15" s="79" t="s">
        <v>207</v>
      </c>
      <c r="E15" s="80">
        <v>69589</v>
      </c>
      <c r="F15" s="81">
        <v>69589</v>
      </c>
      <c r="G15" s="80">
        <v>0</v>
      </c>
      <c r="H15" s="65"/>
    </row>
    <row r="16" spans="1:8" ht="19.5" customHeight="1">
      <c r="A16" s="79" t="s">
        <v>281</v>
      </c>
      <c r="B16" s="79" t="s">
        <v>284</v>
      </c>
      <c r="C16" s="79" t="s">
        <v>84</v>
      </c>
      <c r="D16" s="79" t="s">
        <v>208</v>
      </c>
      <c r="E16" s="80">
        <v>3800</v>
      </c>
      <c r="F16" s="81">
        <v>3800</v>
      </c>
      <c r="G16" s="80">
        <v>0</v>
      </c>
      <c r="H16" s="65"/>
    </row>
    <row r="17" spans="1:8" ht="19.5" customHeight="1">
      <c r="A17" s="79" t="s">
        <v>281</v>
      </c>
      <c r="B17" s="79" t="s">
        <v>285</v>
      </c>
      <c r="C17" s="79" t="s">
        <v>84</v>
      </c>
      <c r="D17" s="79" t="s">
        <v>101</v>
      </c>
      <c r="E17" s="80">
        <v>336027</v>
      </c>
      <c r="F17" s="81">
        <v>336027</v>
      </c>
      <c r="G17" s="80">
        <v>0</v>
      </c>
      <c r="H17" s="65"/>
    </row>
    <row r="18" spans="1:8" ht="19.5" customHeight="1">
      <c r="A18" s="79" t="s">
        <v>281</v>
      </c>
      <c r="B18" s="79" t="s">
        <v>166</v>
      </c>
      <c r="C18" s="79" t="s">
        <v>84</v>
      </c>
      <c r="D18" s="79" t="s">
        <v>167</v>
      </c>
      <c r="E18" s="80">
        <v>656000</v>
      </c>
      <c r="F18" s="81">
        <v>656000</v>
      </c>
      <c r="G18" s="80">
        <v>0</v>
      </c>
      <c r="H18" s="65"/>
    </row>
    <row r="19" spans="1:8" ht="19.5" customHeight="1">
      <c r="A19" s="79"/>
      <c r="B19" s="79"/>
      <c r="C19" s="79"/>
      <c r="D19" s="79" t="s">
        <v>189</v>
      </c>
      <c r="E19" s="80">
        <f>SUM(E20:E33)</f>
        <v>903810</v>
      </c>
      <c r="F19" s="80">
        <f>SUM(F20:F33)</f>
        <v>0</v>
      </c>
      <c r="G19" s="80">
        <f>SUM(G20:G33)</f>
        <v>903810</v>
      </c>
      <c r="H19" s="65"/>
    </row>
    <row r="20" spans="1:8" ht="19.5" customHeight="1">
      <c r="A20" s="79" t="s">
        <v>286</v>
      </c>
      <c r="B20" s="79" t="s">
        <v>83</v>
      </c>
      <c r="C20" s="79" t="s">
        <v>84</v>
      </c>
      <c r="D20" s="79" t="s">
        <v>210</v>
      </c>
      <c r="E20" s="80">
        <v>35000</v>
      </c>
      <c r="F20" s="80"/>
      <c r="G20" s="80">
        <v>35000</v>
      </c>
      <c r="H20" s="65"/>
    </row>
    <row r="21" spans="1:8" ht="19.5" customHeight="1">
      <c r="A21" s="79" t="s">
        <v>286</v>
      </c>
      <c r="B21" s="79" t="s">
        <v>86</v>
      </c>
      <c r="C21" s="79" t="s">
        <v>84</v>
      </c>
      <c r="D21" s="79" t="s">
        <v>211</v>
      </c>
      <c r="E21" s="80">
        <v>8000</v>
      </c>
      <c r="F21" s="81">
        <v>0</v>
      </c>
      <c r="G21" s="80">
        <v>8000</v>
      </c>
      <c r="H21" s="65"/>
    </row>
    <row r="22" spans="1:8" ht="19.5" customHeight="1">
      <c r="A22" s="79" t="s">
        <v>286</v>
      </c>
      <c r="B22" s="79" t="s">
        <v>91</v>
      </c>
      <c r="C22" s="79" t="s">
        <v>84</v>
      </c>
      <c r="D22" s="79" t="s">
        <v>214</v>
      </c>
      <c r="E22" s="80">
        <v>6000</v>
      </c>
      <c r="F22" s="81"/>
      <c r="G22" s="80">
        <v>6000</v>
      </c>
      <c r="H22" s="65"/>
    </row>
    <row r="23" spans="1:8" ht="19.5" customHeight="1">
      <c r="A23" s="79" t="s">
        <v>286</v>
      </c>
      <c r="B23" s="79" t="s">
        <v>175</v>
      </c>
      <c r="C23" s="79" t="s">
        <v>84</v>
      </c>
      <c r="D23" s="79" t="s">
        <v>215</v>
      </c>
      <c r="E23" s="80">
        <v>15000</v>
      </c>
      <c r="F23" s="81"/>
      <c r="G23" s="80">
        <v>15000</v>
      </c>
      <c r="H23" s="65"/>
    </row>
    <row r="24" spans="1:8" ht="19.5" customHeight="1">
      <c r="A24" s="79" t="s">
        <v>286</v>
      </c>
      <c r="B24" s="79" t="s">
        <v>282</v>
      </c>
      <c r="C24" s="79" t="s">
        <v>84</v>
      </c>
      <c r="D24" s="79" t="s">
        <v>216</v>
      </c>
      <c r="E24" s="80">
        <v>15000</v>
      </c>
      <c r="F24" s="81">
        <v>0</v>
      </c>
      <c r="G24" s="80">
        <v>15000</v>
      </c>
      <c r="H24" s="65"/>
    </row>
    <row r="25" spans="1:8" ht="19.5" customHeight="1">
      <c r="A25" s="79" t="s">
        <v>286</v>
      </c>
      <c r="B25" s="79" t="s">
        <v>95</v>
      </c>
      <c r="C25" s="79" t="s">
        <v>84</v>
      </c>
      <c r="D25" s="79" t="s">
        <v>219</v>
      </c>
      <c r="E25" s="80">
        <v>195000</v>
      </c>
      <c r="F25" s="81">
        <v>0</v>
      </c>
      <c r="G25" s="80">
        <v>195000</v>
      </c>
      <c r="H25" s="65"/>
    </row>
    <row r="26" spans="1:8" ht="19.5" customHeight="1">
      <c r="A26" s="79" t="s">
        <v>286</v>
      </c>
      <c r="B26" s="79" t="s">
        <v>285</v>
      </c>
      <c r="C26" s="79" t="s">
        <v>84</v>
      </c>
      <c r="D26" s="79" t="s">
        <v>179</v>
      </c>
      <c r="E26" s="80">
        <v>13500</v>
      </c>
      <c r="F26" s="81"/>
      <c r="G26" s="80">
        <v>13500</v>
      </c>
      <c r="H26" s="65"/>
    </row>
    <row r="27" spans="1:8" ht="19.5" customHeight="1">
      <c r="A27" s="79" t="s">
        <v>286</v>
      </c>
      <c r="B27" s="79" t="s">
        <v>287</v>
      </c>
      <c r="C27" s="79" t="s">
        <v>84</v>
      </c>
      <c r="D27" s="79" t="s">
        <v>174</v>
      </c>
      <c r="E27" s="80">
        <v>12000</v>
      </c>
      <c r="F27" s="81">
        <v>0</v>
      </c>
      <c r="G27" s="80">
        <v>12000</v>
      </c>
      <c r="H27" s="65"/>
    </row>
    <row r="28" spans="1:8" ht="19.5" customHeight="1">
      <c r="A28" s="79" t="s">
        <v>286</v>
      </c>
      <c r="B28" s="79" t="s">
        <v>288</v>
      </c>
      <c r="C28" s="79" t="s">
        <v>84</v>
      </c>
      <c r="D28" s="79" t="s">
        <v>176</v>
      </c>
      <c r="E28" s="80">
        <v>78000</v>
      </c>
      <c r="F28" s="81">
        <v>0</v>
      </c>
      <c r="G28" s="80">
        <v>78000</v>
      </c>
      <c r="H28" s="65"/>
    </row>
    <row r="29" spans="1:8" ht="19.5" customHeight="1">
      <c r="A29" s="79" t="s">
        <v>286</v>
      </c>
      <c r="B29" s="79" t="s">
        <v>289</v>
      </c>
      <c r="C29" s="79" t="s">
        <v>84</v>
      </c>
      <c r="D29" s="79" t="s">
        <v>228</v>
      </c>
      <c r="E29" s="80">
        <v>63578</v>
      </c>
      <c r="F29" s="81">
        <v>0</v>
      </c>
      <c r="G29" s="80">
        <v>63578</v>
      </c>
      <c r="H29" s="65"/>
    </row>
    <row r="30" spans="1:7" ht="19.5" customHeight="1">
      <c r="A30" s="29" t="s">
        <v>286</v>
      </c>
      <c r="B30" s="79" t="s">
        <v>290</v>
      </c>
      <c r="C30" s="79" t="s">
        <v>84</v>
      </c>
      <c r="D30" s="79" t="s">
        <v>229</v>
      </c>
      <c r="E30" s="80">
        <v>65294</v>
      </c>
      <c r="F30" s="81">
        <v>0</v>
      </c>
      <c r="G30" s="80">
        <v>65294</v>
      </c>
    </row>
    <row r="31" spans="1:7" ht="19.5" customHeight="1">
      <c r="A31" s="29" t="s">
        <v>286</v>
      </c>
      <c r="B31" s="79" t="s">
        <v>291</v>
      </c>
      <c r="C31" s="79" t="s">
        <v>84</v>
      </c>
      <c r="D31" s="79" t="s">
        <v>177</v>
      </c>
      <c r="E31" s="80">
        <v>30000</v>
      </c>
      <c r="F31" s="81"/>
      <c r="G31" s="80">
        <v>30000</v>
      </c>
    </row>
    <row r="32" spans="1:7" ht="19.5" customHeight="1">
      <c r="A32" s="29" t="s">
        <v>286</v>
      </c>
      <c r="B32" s="79" t="s">
        <v>292</v>
      </c>
      <c r="C32" s="79" t="s">
        <v>84</v>
      </c>
      <c r="D32" s="79" t="s">
        <v>230</v>
      </c>
      <c r="E32" s="80">
        <v>189360</v>
      </c>
      <c r="F32" s="81">
        <v>0</v>
      </c>
      <c r="G32" s="80">
        <v>189360</v>
      </c>
    </row>
    <row r="33" spans="1:7" ht="19.5" customHeight="1">
      <c r="A33" s="29" t="s">
        <v>286</v>
      </c>
      <c r="B33" s="79" t="s">
        <v>166</v>
      </c>
      <c r="C33" s="79" t="s">
        <v>84</v>
      </c>
      <c r="D33" s="79" t="s">
        <v>180</v>
      </c>
      <c r="E33" s="80">
        <v>178078</v>
      </c>
      <c r="F33" s="81">
        <v>0</v>
      </c>
      <c r="G33" s="80">
        <v>178078</v>
      </c>
    </row>
    <row r="34" spans="1:7" ht="19.5" customHeight="1">
      <c r="A34" s="29"/>
      <c r="B34" s="79"/>
      <c r="C34" s="79"/>
      <c r="D34" s="79" t="s">
        <v>190</v>
      </c>
      <c r="E34" s="80">
        <f>E35+E36+E37+E38</f>
        <v>204200</v>
      </c>
      <c r="F34" s="80">
        <f>F35+F36+F37+F38</f>
        <v>204200</v>
      </c>
      <c r="G34" s="80">
        <f>G35+G36+G37+G38</f>
        <v>0</v>
      </c>
    </row>
    <row r="35" spans="1:7" ht="19.5" customHeight="1">
      <c r="A35" s="29" t="s">
        <v>293</v>
      </c>
      <c r="B35" s="79" t="s">
        <v>86</v>
      </c>
      <c r="C35" s="79" t="s">
        <v>84</v>
      </c>
      <c r="D35" s="79" t="s">
        <v>233</v>
      </c>
      <c r="E35" s="80">
        <v>3300</v>
      </c>
      <c r="F35" s="81">
        <v>3300</v>
      </c>
      <c r="G35" s="80">
        <v>0</v>
      </c>
    </row>
    <row r="36" spans="1:7" ht="19.5" customHeight="1">
      <c r="A36" s="29" t="s">
        <v>293</v>
      </c>
      <c r="B36" s="79" t="s">
        <v>91</v>
      </c>
      <c r="C36" s="79" t="s">
        <v>84</v>
      </c>
      <c r="D36" s="79" t="s">
        <v>236</v>
      </c>
      <c r="E36" s="80">
        <v>23520</v>
      </c>
      <c r="F36" s="81">
        <v>23520</v>
      </c>
      <c r="G36" s="80">
        <v>0</v>
      </c>
    </row>
    <row r="37" spans="1:7" ht="19.5" customHeight="1">
      <c r="A37" s="29" t="s">
        <v>293</v>
      </c>
      <c r="B37" s="79" t="s">
        <v>178</v>
      </c>
      <c r="C37" s="79" t="s">
        <v>84</v>
      </c>
      <c r="D37" s="79" t="s">
        <v>240</v>
      </c>
      <c r="E37" s="80">
        <v>1380</v>
      </c>
      <c r="F37" s="81">
        <v>1380</v>
      </c>
      <c r="G37" s="80">
        <v>0</v>
      </c>
    </row>
    <row r="38" spans="1:7" ht="19.5" customHeight="1">
      <c r="A38" s="29" t="s">
        <v>293</v>
      </c>
      <c r="B38" s="79" t="s">
        <v>166</v>
      </c>
      <c r="C38" s="79" t="s">
        <v>84</v>
      </c>
      <c r="D38" s="79" t="s">
        <v>243</v>
      </c>
      <c r="E38" s="80">
        <v>176000</v>
      </c>
      <c r="F38" s="81">
        <v>176000</v>
      </c>
      <c r="G38" s="80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horizontalDpi="600" verticalDpi="600" orientation="portrait" paperSize="9" scale="92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workbookViewId="0" topLeftCell="A1">
      <selection activeCell="E7" sqref="E7:E12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294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295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296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SUM(F7:F12)</f>
        <v>5200000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 t="s">
        <v>81</v>
      </c>
      <c r="B7" s="91" t="s">
        <v>82</v>
      </c>
      <c r="C7" s="91" t="s">
        <v>86</v>
      </c>
      <c r="D7" s="92">
        <v>102104</v>
      </c>
      <c r="E7" s="93" t="s">
        <v>297</v>
      </c>
      <c r="F7" s="94">
        <v>100000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1" t="s">
        <v>81</v>
      </c>
      <c r="B8" s="91" t="s">
        <v>82</v>
      </c>
      <c r="C8" s="91" t="s">
        <v>86</v>
      </c>
      <c r="D8" s="92">
        <v>102104</v>
      </c>
      <c r="E8" s="93" t="s">
        <v>298</v>
      </c>
      <c r="F8" s="94">
        <v>900000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91" t="s">
        <v>81</v>
      </c>
      <c r="B9" s="91" t="s">
        <v>82</v>
      </c>
      <c r="C9" s="91" t="s">
        <v>86</v>
      </c>
      <c r="D9" s="92">
        <v>102104</v>
      </c>
      <c r="E9" s="93" t="s">
        <v>299</v>
      </c>
      <c r="F9" s="94">
        <v>100000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91" t="s">
        <v>81</v>
      </c>
      <c r="B10" s="91" t="s">
        <v>82</v>
      </c>
      <c r="C10" s="91" t="s">
        <v>86</v>
      </c>
      <c r="D10" s="92">
        <v>102104</v>
      </c>
      <c r="E10" s="93" t="s">
        <v>300</v>
      </c>
      <c r="F10" s="94">
        <v>500000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91" t="s">
        <v>81</v>
      </c>
      <c r="B11" s="91" t="s">
        <v>82</v>
      </c>
      <c r="C11" s="91" t="s">
        <v>86</v>
      </c>
      <c r="D11" s="92">
        <v>102104</v>
      </c>
      <c r="E11" s="93" t="s">
        <v>301</v>
      </c>
      <c r="F11" s="94">
        <v>3500000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91" t="s">
        <v>81</v>
      </c>
      <c r="B12" s="91" t="s">
        <v>82</v>
      </c>
      <c r="C12" s="91" t="s">
        <v>86</v>
      </c>
      <c r="D12" s="92">
        <v>102104</v>
      </c>
      <c r="E12" s="93" t="s">
        <v>302</v>
      </c>
      <c r="F12" s="94">
        <v>100000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2021-02-04T01:53:14Z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