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'3-2'!$A$1:$F$26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<sst xmlns="http://schemas.openxmlformats.org/spreadsheetml/2006/main" count="877" uniqueCount="339">
  <si>
    <t>大竹县市场监督管理局</t>
  </si>
  <si>
    <t>2021年部门预算</t>
  </si>
  <si>
    <t>报送日期：  2021 年 2 月 1 日</t>
  </si>
  <si>
    <t>表1</t>
  </si>
  <si>
    <t>部门收支总表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</si>
  <si>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</si>
  <si>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</si>
  <si>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</si>
  <si>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</si>
  <si>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</si>
  <si>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</si>
  <si>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</si>
  <si>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</si>
  <si>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</si>
  <si>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</si>
  <si>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</si>
  <si>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</si>
  <si>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</si>
  <si>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</si>
  <si>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</si>
  <si>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</si>
  <si>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</si>
  <si>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</si>
  <si>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</si>
  <si>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</si>
  <si>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</si>
  <si>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</si>
  <si>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</si>
  <si>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</si>
  <si>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</si>
  <si>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</si>
  <si>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</si>
  <si>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</si>
  <si>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</si>
  <si>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</si>
  <si>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</si>
  <si>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</si>
  <si>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</si>
  <si>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</si>
  <si>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</si>
  <si>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</si>
  <si>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</si>
  <si>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</si>
  <si>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</si>
  <si>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</si>
  <si>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</si>
  <si>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</si>
  <si>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</si>
  <si>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</si>
  <si>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</si>
  <si>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</si>
  <si>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</si>
  <si>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</si>
  <si>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</si>
  <si>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</si>
  <si>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</si>
  <si>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</si>
  <si>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</si>
  <si>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</si>
  <si>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</si>
  <si>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</si>
  <si>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</si>
  <si>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</si>
  <si>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</si>
  <si>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</si>
  <si>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</si>
  <si>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</si>
  <si>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</si>
  <si>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</si>
  <si>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</si>
  <si>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</si>
  <si>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</si>
  <si>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</si>
  <si>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</si>
  <si>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</si>
  <si>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</si>
  <si>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</si>
  <si>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</si>
  <si>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</si>
  <si>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</si>
  <si>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</si>
  <si>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38</t>
  </si>
  <si>
    <t>01</t>
  </si>
  <si>
    <t>114101</t>
  </si>
  <si>
    <t>行政运行（市场）</t>
  </si>
  <si>
    <t>02</t>
  </si>
  <si>
    <t>一般行政管理事务（市场）</t>
  </si>
  <si>
    <t>08</t>
  </si>
  <si>
    <t>信息化建设</t>
  </si>
  <si>
    <t>15</t>
  </si>
  <si>
    <t>质量安全监管</t>
  </si>
  <si>
    <t>16</t>
  </si>
  <si>
    <t>食品安全监管</t>
  </si>
  <si>
    <t>50</t>
  </si>
  <si>
    <t>事业运行（市场）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</si>
  <si>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</si>
  <si>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</si>
  <si>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</si>
  <si>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</si>
  <si>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</si>
  <si>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</si>
  <si>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</si>
  <si>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事业单位医疗</t>
  </si>
  <si>
    <t>03</t>
  </si>
  <si>
    <t>公务员医疗补助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</si>
  <si>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</si>
  <si>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</si>
  <si>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</si>
  <si>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</si>
  <si>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</si>
  <si>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</si>
  <si>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</si>
  <si>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</si>
  <si>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</si>
  <si>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</si>
  <si>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</si>
  <si>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</si>
  <si>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</si>
  <si>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</si>
  <si>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</si>
  <si>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</si>
  <si>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</si>
  <si>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</si>
  <si>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</si>
  <si>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</si>
  <si>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</si>
  <si>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</si>
  <si>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</si>
  <si>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</si>
  <si>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</si>
  <si>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</si>
  <si>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</si>
  <si>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</si>
  <si>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</si>
  <si>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</si>
  <si>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</si>
  <si>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</si>
  <si>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</si>
  <si>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</si>
  <si>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</si>
  <si>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</si>
  <si>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</si>
  <si>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</si>
  <si>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</si>
  <si>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</si>
  <si>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</si>
  <si>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</si>
  <si>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</si>
  <si>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</si>
  <si>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</si>
  <si>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</si>
  <si>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</si>
  <si>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</si>
  <si>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</si>
  <si>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</si>
  <si>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</si>
  <si>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</si>
  <si>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</si>
  <si>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</si>
  <si>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</si>
  <si>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</si>
  <si>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</si>
  <si>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</si>
  <si>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</si>
  <si>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</si>
  <si>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</si>
  <si>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</si>
  <si>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</si>
  <si>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</si>
  <si>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</si>
  <si>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</si>
  <si>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99</t>
  </si>
  <si>
    <t>其他工资福利支出</t>
  </si>
  <si>
    <t xml:space="preserve">  机关商品服务支出</t>
  </si>
  <si>
    <t>502</t>
  </si>
  <si>
    <t>办公经费</t>
  </si>
  <si>
    <t>会议费</t>
  </si>
  <si>
    <t>培训费</t>
  </si>
  <si>
    <t>委托业务费</t>
  </si>
  <si>
    <t>06</t>
  </si>
  <si>
    <t>公务接待费</t>
  </si>
  <si>
    <t>公务车运行维护费</t>
  </si>
  <si>
    <t>09</t>
  </si>
  <si>
    <t>维修（护）费</t>
  </si>
  <si>
    <t>其他商品和服务支出</t>
  </si>
  <si>
    <t>公务用车购置</t>
  </si>
  <si>
    <t>商品和服务支出</t>
  </si>
  <si>
    <t xml:space="preserve">  对个人和家庭的补助</t>
  </si>
  <si>
    <t>509</t>
  </si>
  <si>
    <t>离退休费</t>
  </si>
  <si>
    <t>04</t>
  </si>
  <si>
    <t>社会福利救助</t>
  </si>
  <si>
    <t>其他对个人和家庭的补助</t>
  </si>
  <si>
    <t>表3</t>
  </si>
  <si>
    <t>一般公共预算支出预算表</t>
  </si>
  <si>
    <t>工资福利支出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</si>
  <si>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</si>
  <si>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</si>
  <si>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</si>
  <si>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</si>
  <si>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</si>
  <si>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</si>
  <si>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</si>
  <si>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</si>
  <si>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</si>
  <si>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</si>
  <si>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</si>
  <si>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</si>
  <si>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</si>
  <si>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</si>
  <si>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</si>
  <si>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</si>
  <si>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</si>
  <si>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</si>
  <si>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</si>
  <si>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</si>
  <si>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</si>
  <si>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</si>
  <si>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</si>
  <si>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</si>
  <si>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</si>
  <si>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</si>
  <si>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</si>
  <si>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</si>
  <si>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</si>
  <si>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</si>
  <si>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</si>
  <si>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</si>
  <si>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</si>
  <si>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</si>
  <si>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</si>
  <si>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</si>
  <si>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</si>
  <si>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</si>
  <si>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</si>
  <si>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</si>
  <si>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</si>
  <si>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</si>
  <si>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</si>
  <si>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</si>
  <si>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</si>
  <si>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</si>
  <si>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</si>
  <si>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</si>
  <si>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</si>
  <si>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</si>
  <si>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</si>
  <si>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</si>
  <si>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</si>
  <si>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</si>
  <si>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</si>
  <si>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</si>
  <si>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</si>
  <si>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</si>
  <si>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</si>
  <si>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</si>
  <si>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</si>
  <si>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</si>
  <si>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</si>
  <si>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</si>
  <si>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</si>
  <si>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</si>
  <si>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</si>
  <si>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</si>
  <si>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</si>
  <si>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</si>
  <si>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</si>
  <si>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</si>
  <si>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</si>
  <si>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</si>
  <si>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</si>
  <si>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</si>
  <si>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</si>
  <si>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</si>
  <si>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</si>
  <si>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</si>
  <si>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</si>
  <si>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</si>
  <si>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</si>
  <si>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</si>
  <si>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</si>
  <si>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</si>
  <si>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</si>
  <si>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</si>
  <si>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</si>
  <si>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</si>
  <si>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</si>
  <si>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10</t>
  </si>
  <si>
    <t>12</t>
  </si>
  <si>
    <t>13</t>
  </si>
  <si>
    <t>302</t>
  </si>
  <si>
    <t>17</t>
  </si>
  <si>
    <t>26</t>
  </si>
  <si>
    <t>27</t>
  </si>
  <si>
    <t>28</t>
  </si>
  <si>
    <t>29</t>
  </si>
  <si>
    <t>31</t>
  </si>
  <si>
    <t>39</t>
  </si>
  <si>
    <t>303</t>
  </si>
  <si>
    <t>表3-2</t>
  </si>
  <si>
    <t>一般公共预算项目支出预算表</t>
  </si>
  <si>
    <t>单位名称（项目）</t>
  </si>
  <si>
    <t>标准化认证认可管理（创建有机产品认证示范县经费）</t>
  </si>
  <si>
    <t>打击非法传销</t>
  </si>
  <si>
    <t>个体工商户及企业公示信息抽查经费</t>
  </si>
  <si>
    <t>河长制工程性经费</t>
  </si>
  <si>
    <t>基层监管所办公用房维修费</t>
  </si>
  <si>
    <t>计量检定经费</t>
  </si>
  <si>
    <t>民营经济发展经费</t>
  </si>
  <si>
    <t>明厨亮灶网络平台建设</t>
  </si>
  <si>
    <t>企业注册登记管理专项经费</t>
  </si>
  <si>
    <t>食品安全抽检监测经费</t>
  </si>
  <si>
    <t>食品安全事故应急处置演练经费（资料印刷及科普宣传）</t>
  </si>
  <si>
    <t>市场监管综合执法</t>
  </si>
  <si>
    <t>物业管理费（保安保洁工作经费）</t>
  </si>
  <si>
    <t>消费者权益保护（12315消费维权）</t>
  </si>
  <si>
    <t>消委经费</t>
  </si>
  <si>
    <t>征收工作经费</t>
  </si>
  <si>
    <t>知识产权保护专项</t>
  </si>
  <si>
    <t>执法车辆更新购置</t>
  </si>
  <si>
    <t>信息化建设及运行维护费</t>
  </si>
  <si>
    <t>质量安全监管经费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</si>
  <si>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</si>
  <si>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</si>
  <si>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</si>
  <si>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</si>
  <si>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</si>
  <si>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</si>
  <si>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</si>
  <si>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</si>
  <si>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大竹县市场监督管理局局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</si>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</sst>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;;"/>
    <numFmt numFmtId="180" formatCode="0_ "/>
    <numFmt numFmtId="181" formatCode="&quot;\&quot;#,##0.00_);\(&quot;\&quot;#,##0.00\)"/>
    <numFmt numFmtId="182" formatCode="#,##0.0000"/>
  </numFmts>
  <fonts count="39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3" fillId="4" borderId="1" applyNumberFormat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6" fillId="7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1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8" fillId="0" borderId="4" applyNumberFormat="0" applyFill="0" applyAlignment="0" applyProtection="0"/>
    <xf numFmtId="0" fontId="21" fillId="8" borderId="0" applyNumberFormat="0" applyBorder="0" applyAlignment="0" applyProtection="0"/>
    <xf numFmtId="0" fontId="30" fillId="0" borderId="5" applyNumberFormat="0" applyFill="0" applyAlignment="0" applyProtection="0"/>
    <xf numFmtId="0" fontId="21" fillId="9" borderId="0" applyNumberFormat="0" applyBorder="0" applyAlignment="0" applyProtection="0"/>
    <xf numFmtId="0" fontId="35" fillId="10" borderId="6" applyNumberFormat="0" applyAlignment="0" applyProtection="0"/>
    <xf numFmtId="0" fontId="32" fillId="10" borderId="1" applyNumberFormat="0" applyAlignment="0" applyProtection="0"/>
    <xf numFmtId="0" fontId="36" fillId="11" borderId="7" applyNumberFormat="0" applyAlignment="0" applyProtection="0"/>
    <xf numFmtId="0" fontId="20" fillId="3" borderId="0" applyNumberFormat="0" applyBorder="0" applyAlignment="0" applyProtection="0"/>
    <xf numFmtId="0" fontId="21" fillId="12" borderId="0" applyNumberFormat="0" applyBorder="0" applyAlignment="0" applyProtection="0"/>
    <xf numFmtId="0" fontId="31" fillId="0" borderId="8" applyNumberFormat="0" applyFill="0" applyAlignment="0" applyProtection="0"/>
    <xf numFmtId="0" fontId="37" fillId="0" borderId="9" applyNumberFormat="0" applyFill="0" applyAlignment="0" applyProtection="0"/>
    <xf numFmtId="0" fontId="34" fillId="13" borderId="0" applyNumberFormat="0" applyBorder="0" applyAlignment="0" applyProtection="0"/>
    <xf numFmtId="0" fontId="38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1" fillId="8" borderId="0" applyNumberFormat="0" applyBorder="0" applyAlignment="0" applyProtection="0"/>
    <xf numFmtId="0" fontId="20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17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1" fontId="0" fillId="0" borderId="0">
      <alignment/>
      <protection/>
    </xf>
  </cellStyleXfs>
  <cellXfs count="257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>
      <alignment/>
    </xf>
    <xf numFmtId="0" fontId="2" fillId="10" borderId="0" xfId="0" applyNumberFormat="1" applyFont="1" applyFill="1" applyAlignment="1">
      <alignment/>
    </xf>
    <xf numFmtId="0" fontId="2" fillId="1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1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1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6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7" fillId="10" borderId="0" xfId="0" applyNumberFormat="1" applyFont="1" applyFill="1" applyAlignment="1">
      <alignment/>
    </xf>
    <xf numFmtId="0" fontId="2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77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1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9" xfId="0" applyNumberFormat="1" applyFont="1" applyFill="1" applyBorder="1" applyAlignment="1" applyProtection="1">
      <alignment horizontal="center" vertical="center" wrapText="1"/>
      <protection/>
    </xf>
    <xf numFmtId="178" fontId="2" fillId="0" borderId="15" xfId="0" applyNumberFormat="1" applyFont="1" applyFill="1" applyBorder="1" applyAlignment="1" applyProtection="1">
      <alignment horizontal="center" vertical="center" wrapText="1"/>
      <protection/>
    </xf>
    <xf numFmtId="178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2" fillId="1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78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10" borderId="15" xfId="0" applyNumberFormat="1" applyFont="1" applyFill="1" applyBorder="1" applyAlignment="1" applyProtection="1">
      <alignment horizontal="center" vertical="center" wrapText="1"/>
      <protection/>
    </xf>
    <xf numFmtId="0" fontId="2" fillId="1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2" fillId="0" borderId="15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2" fillId="1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63" applyNumberFormat="1" applyFont="1" applyFill="1" applyBorder="1" applyAlignment="1" applyProtection="1">
      <alignment horizontal="center" vertical="center" wrapText="1"/>
      <protection/>
    </xf>
    <xf numFmtId="0" fontId="2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2" fillId="10" borderId="23" xfId="0" applyNumberFormat="1" applyFont="1" applyFill="1" applyBorder="1" applyAlignment="1" applyProtection="1">
      <alignment horizontal="center" vertical="center"/>
      <protection/>
    </xf>
    <xf numFmtId="0" fontId="2" fillId="1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10" borderId="26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/>
    </xf>
    <xf numFmtId="0" fontId="2" fillId="1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 horizontal="center"/>
    </xf>
    <xf numFmtId="180" fontId="0" fillId="0" borderId="15" xfId="0" applyNumberFormat="1" applyFont="1" applyFill="1" applyBorder="1" applyAlignment="1">
      <alignment horizontal="center" vertical="center" wrapText="1"/>
    </xf>
    <xf numFmtId="180" fontId="0" fillId="0" borderId="19" xfId="0" applyNumberFormat="1" applyFont="1" applyFill="1" applyBorder="1" applyAlignment="1">
      <alignment horizontal="center" vertical="center" wrapText="1"/>
    </xf>
    <xf numFmtId="180" fontId="0" fillId="0" borderId="22" xfId="0" applyNumberFormat="1" applyFont="1" applyFill="1" applyBorder="1" applyAlignment="1">
      <alignment horizontal="center" vertical="center" wrapText="1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10" borderId="14" xfId="0" applyNumberFormat="1" applyFont="1" applyFill="1" applyBorder="1" applyAlignment="1" applyProtection="1">
      <alignment horizontal="center" vertical="center"/>
      <protection/>
    </xf>
    <xf numFmtId="0" fontId="2" fillId="10" borderId="15" xfId="0" applyNumberFormat="1" applyFont="1" applyFill="1" applyBorder="1" applyAlignment="1" applyProtection="1">
      <alignment horizontal="center" vertical="center"/>
      <protection/>
    </xf>
    <xf numFmtId="0" fontId="2" fillId="10" borderId="19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10" borderId="16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10" borderId="16" xfId="0" applyNumberFormat="1" applyFont="1" applyFill="1" applyBorder="1" applyAlignment="1" applyProtection="1">
      <alignment horizontal="center" vertical="center" wrapText="1"/>
      <protection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178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10" borderId="0" xfId="0" applyNumberFormat="1" applyFont="1" applyFill="1" applyAlignment="1">
      <alignment/>
    </xf>
    <xf numFmtId="0" fontId="2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2" fillId="1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78" fontId="2" fillId="0" borderId="19" xfId="0" applyNumberFormat="1" applyFont="1" applyFill="1" applyBorder="1" applyAlignment="1" applyProtection="1">
      <alignment vertical="center" wrapText="1"/>
      <protection/>
    </xf>
    <xf numFmtId="0" fontId="2" fillId="10" borderId="16" xfId="0" applyNumberFormat="1" applyFont="1" applyFill="1" applyBorder="1" applyAlignment="1" applyProtection="1">
      <alignment horizontal="centerContinuous" vertical="center"/>
      <protection/>
    </xf>
    <xf numFmtId="0" fontId="2" fillId="10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28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1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3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 horizontal="center"/>
    </xf>
    <xf numFmtId="178" fontId="4" fillId="0" borderId="10" xfId="0" applyNumberFormat="1" applyFont="1" applyFill="1" applyBorder="1" applyAlignment="1" applyProtection="1">
      <alignment horizontal="center"/>
      <protection/>
    </xf>
    <xf numFmtId="178" fontId="4" fillId="0" borderId="0" xfId="0" applyNumberFormat="1" applyFont="1" applyFill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horizontal="right" vertical="center" wrapText="1"/>
      <protection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7" xfId="0" applyNumberFormat="1" applyFont="1" applyFill="1" applyBorder="1" applyAlignment="1" applyProtection="1">
      <alignment horizontal="right"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8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 applyProtection="1">
      <alignment horizontal="right" vertical="center" wrapText="1"/>
      <protection/>
    </xf>
    <xf numFmtId="178" fontId="4" fillId="0" borderId="17" xfId="0" applyNumberFormat="1" applyFont="1" applyFill="1" applyBorder="1" applyAlignment="1" applyProtection="1">
      <alignment horizontal="center" vertical="center" wrapText="1"/>
      <protection/>
    </xf>
    <xf numFmtId="178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right" vertical="center" wrapText="1"/>
      <protection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vertical="center" wrapText="1"/>
    </xf>
    <xf numFmtId="0" fontId="14" fillId="0" borderId="0" xfId="0" applyNumberFormat="1" applyFont="1" applyFill="1" applyAlignment="1">
      <alignment horizontal="center"/>
    </xf>
    <xf numFmtId="178" fontId="1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4" fillId="10" borderId="0" xfId="0" applyNumberFormat="1" applyFont="1" applyFill="1" applyAlignment="1">
      <alignment/>
    </xf>
    <xf numFmtId="0" fontId="4" fillId="1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1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10" borderId="0" xfId="0" applyNumberFormat="1" applyFont="1" applyFill="1" applyAlignment="1">
      <alignment horizontal="right" vertical="center"/>
    </xf>
    <xf numFmtId="0" fontId="4" fillId="10" borderId="0" xfId="0" applyNumberFormat="1" applyFont="1" applyFill="1" applyAlignment="1">
      <alignment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1" fontId="2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10" borderId="0" xfId="0" applyNumberFormat="1" applyFont="1" applyFill="1" applyAlignment="1" applyProtection="1">
      <alignment horizontal="right" vertical="center"/>
      <protection/>
    </xf>
    <xf numFmtId="178" fontId="13" fillId="0" borderId="0" xfId="0" applyNumberFormat="1" applyFont="1" applyFill="1" applyAlignment="1">
      <alignment/>
    </xf>
    <xf numFmtId="178" fontId="4" fillId="0" borderId="10" xfId="0" applyNumberFormat="1" applyFont="1" applyFill="1" applyBorder="1" applyAlignment="1" applyProtection="1">
      <alignment horizontal="left"/>
      <protection/>
    </xf>
    <xf numFmtId="178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82" fontId="17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34">
      <selection activeCell="E9" sqref="E9"/>
    </sheetView>
  </sheetViews>
  <sheetFormatPr defaultColWidth="8.66015625" defaultRowHeight="11.25"/>
  <cols>
    <col min="1" max="1" width="153.66015625" style="0" customWidth="1"/>
  </cols>
  <sheetData>
    <row r="1" ht="14.25">
      <c r="A1" s="251"/>
    </row>
    <row r="2" ht="34.5" customHeight="1"/>
    <row r="3" ht="63.75" customHeight="1">
      <c r="A3" s="252" t="s">
        <v>0</v>
      </c>
    </row>
    <row r="4" ht="107.25" customHeight="1">
      <c r="A4" s="253" t="s">
        <v>1</v>
      </c>
    </row>
    <row r="5" ht="409.5" customHeight="1" hidden="1">
      <c r="A5" s="254">
        <v>3.637978807091713E-12</v>
      </c>
    </row>
    <row r="6" ht="22.5">
      <c r="A6" s="255"/>
    </row>
    <row r="7" ht="30.75" customHeight="1">
      <c r="A7" s="255"/>
    </row>
    <row r="8" ht="78" customHeight="1"/>
    <row r="9" ht="63" customHeight="1">
      <c r="A9" s="256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G23" sqref="G23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322</v>
      </c>
      <c r="I1" s="69"/>
    </row>
    <row r="2" spans="1:9" ht="25.5" customHeight="1">
      <c r="A2" s="5" t="s">
        <v>323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0</v>
      </c>
      <c r="B3" s="50"/>
      <c r="C3" s="50"/>
      <c r="D3" s="50"/>
      <c r="E3" s="50"/>
      <c r="F3" s="50"/>
      <c r="G3" s="50"/>
      <c r="H3" s="8" t="s">
        <v>5</v>
      </c>
      <c r="I3" s="69"/>
    </row>
    <row r="4" spans="1:9" ht="19.5" customHeight="1">
      <c r="A4" s="17" t="s">
        <v>324</v>
      </c>
      <c r="B4" s="17" t="s">
        <v>325</v>
      </c>
      <c r="C4" s="12" t="s">
        <v>326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57</v>
      </c>
      <c r="D5" s="52" t="s">
        <v>226</v>
      </c>
      <c r="E5" s="53" t="s">
        <v>327</v>
      </c>
      <c r="F5" s="54"/>
      <c r="G5" s="54"/>
      <c r="H5" s="55" t="s">
        <v>180</v>
      </c>
      <c r="I5" s="69"/>
    </row>
    <row r="6" spans="1:9" ht="33.75" customHeight="1">
      <c r="A6" s="23"/>
      <c r="B6" s="23"/>
      <c r="C6" s="56"/>
      <c r="D6" s="24"/>
      <c r="E6" s="57" t="s">
        <v>72</v>
      </c>
      <c r="F6" s="58" t="s">
        <v>328</v>
      </c>
      <c r="G6" s="59" t="s">
        <v>329</v>
      </c>
      <c r="H6" s="60"/>
      <c r="I6" s="69"/>
    </row>
    <row r="7" spans="1:9" ht="19.5" customHeight="1">
      <c r="A7" s="29"/>
      <c r="B7" s="79" t="s">
        <v>57</v>
      </c>
      <c r="C7" s="80">
        <f aca="true" t="shared" si="0" ref="C7:H7">SUM(C8)</f>
        <v>1010000</v>
      </c>
      <c r="D7" s="80">
        <f t="shared" si="0"/>
        <v>0</v>
      </c>
      <c r="E7" s="80">
        <f t="shared" si="0"/>
        <v>810000</v>
      </c>
      <c r="F7" s="80">
        <f t="shared" si="0"/>
        <v>240000</v>
      </c>
      <c r="G7" s="80">
        <f t="shared" si="0"/>
        <v>570000</v>
      </c>
      <c r="H7" s="80">
        <f t="shared" si="0"/>
        <v>200000</v>
      </c>
      <c r="I7" s="70"/>
    </row>
    <row r="8" spans="1:9" ht="19.5" customHeight="1">
      <c r="A8" s="29" t="s">
        <v>83</v>
      </c>
      <c r="B8" s="30" t="s">
        <v>330</v>
      </c>
      <c r="C8" s="81">
        <f>D8+E8+H8</f>
        <v>1010000</v>
      </c>
      <c r="D8" s="82">
        <v>0</v>
      </c>
      <c r="E8" s="82">
        <f>SUM(F8:G8)</f>
        <v>810000</v>
      </c>
      <c r="F8" s="82">
        <v>240000</v>
      </c>
      <c r="G8" s="80">
        <v>570000</v>
      </c>
      <c r="H8" s="83">
        <v>200000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331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332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0</v>
      </c>
      <c r="B3" s="6"/>
      <c r="C3" s="6"/>
      <c r="D3" s="6"/>
      <c r="E3" s="6"/>
      <c r="F3" s="7"/>
      <c r="G3" s="7"/>
      <c r="H3" s="8" t="s">
        <v>5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56</v>
      </c>
      <c r="B4" s="9"/>
      <c r="C4" s="9"/>
      <c r="D4" s="10"/>
      <c r="E4" s="11"/>
      <c r="F4" s="12" t="s">
        <v>333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67</v>
      </c>
      <c r="B5" s="14"/>
      <c r="C5" s="15"/>
      <c r="D5" s="16" t="s">
        <v>68</v>
      </c>
      <c r="E5" s="18" t="s">
        <v>113</v>
      </c>
      <c r="F5" s="18" t="s">
        <v>57</v>
      </c>
      <c r="G5" s="18" t="s">
        <v>109</v>
      </c>
      <c r="H5" s="12" t="s">
        <v>110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77</v>
      </c>
      <c r="B6" s="20" t="s">
        <v>78</v>
      </c>
      <c r="C6" s="21" t="s">
        <v>79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334</v>
      </c>
      <c r="I1" s="69"/>
    </row>
    <row r="2" spans="1:9" ht="25.5" customHeight="1">
      <c r="A2" s="5" t="s">
        <v>335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0</v>
      </c>
      <c r="B3" s="50"/>
      <c r="C3" s="50"/>
      <c r="D3" s="50"/>
      <c r="E3" s="50"/>
      <c r="F3" s="50"/>
      <c r="G3" s="50"/>
      <c r="H3" s="8" t="s">
        <v>5</v>
      </c>
      <c r="I3" s="69"/>
    </row>
    <row r="4" spans="1:9" ht="19.5" customHeight="1">
      <c r="A4" s="17" t="s">
        <v>324</v>
      </c>
      <c r="B4" s="17" t="s">
        <v>325</v>
      </c>
      <c r="C4" s="12" t="s">
        <v>326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57</v>
      </c>
      <c r="D5" s="52" t="s">
        <v>226</v>
      </c>
      <c r="E5" s="53" t="s">
        <v>327</v>
      </c>
      <c r="F5" s="54"/>
      <c r="G5" s="54"/>
      <c r="H5" s="55" t="s">
        <v>180</v>
      </c>
      <c r="I5" s="69"/>
    </row>
    <row r="6" spans="1:9" ht="33.75" customHeight="1">
      <c r="A6" s="23"/>
      <c r="B6" s="23"/>
      <c r="C6" s="56"/>
      <c r="D6" s="24"/>
      <c r="E6" s="57" t="s">
        <v>72</v>
      </c>
      <c r="F6" s="58" t="s">
        <v>328</v>
      </c>
      <c r="G6" s="59" t="s">
        <v>329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336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337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0</v>
      </c>
      <c r="B3" s="6"/>
      <c r="C3" s="6"/>
      <c r="D3" s="6"/>
      <c r="E3" s="6"/>
      <c r="F3" s="7"/>
      <c r="G3" s="7"/>
      <c r="H3" s="8" t="s">
        <v>5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56</v>
      </c>
      <c r="B4" s="9"/>
      <c r="C4" s="9"/>
      <c r="D4" s="10"/>
      <c r="E4" s="11"/>
      <c r="F4" s="12" t="s">
        <v>338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67</v>
      </c>
      <c r="B5" s="14"/>
      <c r="C5" s="15"/>
      <c r="D5" s="16" t="s">
        <v>68</v>
      </c>
      <c r="E5" s="17" t="s">
        <v>113</v>
      </c>
      <c r="F5" s="18" t="s">
        <v>57</v>
      </c>
      <c r="G5" s="18" t="s">
        <v>109</v>
      </c>
      <c r="H5" s="12" t="s">
        <v>110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77</v>
      </c>
      <c r="B6" s="20" t="s">
        <v>78</v>
      </c>
      <c r="C6" s="21" t="s">
        <v>79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B27" sqref="B27"/>
    </sheetView>
  </sheetViews>
  <sheetFormatPr defaultColWidth="8.66015625" defaultRowHeight="20.25" customHeight="1"/>
  <cols>
    <col min="1" max="1" width="60" style="0" customWidth="1"/>
    <col min="2" max="2" width="42.66015625" style="95" customWidth="1"/>
    <col min="3" max="3" width="52.66015625" style="0" customWidth="1"/>
    <col min="4" max="4" width="38.5" style="182" customWidth="1"/>
  </cols>
  <sheetData>
    <row r="1" spans="1:28" ht="20.25" customHeight="1">
      <c r="A1" s="183"/>
      <c r="B1" s="248"/>
      <c r="C1" s="183"/>
      <c r="D1" s="97" t="s">
        <v>3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</row>
    <row r="2" spans="1:28" ht="20.25" customHeight="1">
      <c r="A2" s="5" t="s">
        <v>4</v>
      </c>
      <c r="B2" s="5"/>
      <c r="C2" s="5"/>
      <c r="D2" s="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</row>
    <row r="3" spans="1:28" ht="20.25" customHeight="1">
      <c r="A3" s="49" t="s">
        <v>0</v>
      </c>
      <c r="B3" s="249"/>
      <c r="C3" s="46"/>
      <c r="D3" s="99" t="s">
        <v>5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</row>
    <row r="4" spans="1:28" ht="20.25" customHeight="1">
      <c r="A4" s="187" t="s">
        <v>6</v>
      </c>
      <c r="B4" s="188"/>
      <c r="C4" s="190" t="s">
        <v>7</v>
      </c>
      <c r="D4" s="190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28" ht="24.75" customHeight="1">
      <c r="A5" s="190" t="s">
        <v>8</v>
      </c>
      <c r="B5" s="192" t="s">
        <v>9</v>
      </c>
      <c r="C5" s="190" t="s">
        <v>8</v>
      </c>
      <c r="D5" s="192" t="s">
        <v>9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</row>
    <row r="6" spans="1:28" ht="20.25" customHeight="1">
      <c r="A6" s="205" t="s">
        <v>10</v>
      </c>
      <c r="B6" s="199">
        <v>40728503</v>
      </c>
      <c r="C6" s="205" t="s">
        <v>11</v>
      </c>
      <c r="D6" s="199">
        <v>32578772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</row>
    <row r="7" spans="1:28" ht="20.25" customHeight="1">
      <c r="A7" s="205" t="s">
        <v>12</v>
      </c>
      <c r="B7" s="199"/>
      <c r="C7" s="205" t="s">
        <v>13</v>
      </c>
      <c r="D7" s="199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</row>
    <row r="8" spans="1:28" ht="20.25" customHeight="1">
      <c r="A8" s="205" t="s">
        <v>14</v>
      </c>
      <c r="B8" s="199">
        <v>0</v>
      </c>
      <c r="C8" s="205" t="s">
        <v>15</v>
      </c>
      <c r="D8" s="199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</row>
    <row r="9" spans="1:28" ht="20.25" customHeight="1">
      <c r="A9" s="205" t="s">
        <v>16</v>
      </c>
      <c r="B9" s="199">
        <v>0</v>
      </c>
      <c r="C9" s="205" t="s">
        <v>17</v>
      </c>
      <c r="D9" s="199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</row>
    <row r="10" spans="1:28" ht="20.25" customHeight="1">
      <c r="A10" s="205" t="s">
        <v>18</v>
      </c>
      <c r="B10" s="199">
        <v>0</v>
      </c>
      <c r="C10" s="205" t="s">
        <v>19</v>
      </c>
      <c r="D10" s="199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</row>
    <row r="11" spans="1:28" ht="20.25" customHeight="1">
      <c r="A11" s="205" t="s">
        <v>20</v>
      </c>
      <c r="B11" s="199">
        <v>0</v>
      </c>
      <c r="C11" s="205" t="s">
        <v>21</v>
      </c>
      <c r="D11" s="199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</row>
    <row r="12" spans="1:28" ht="20.25" customHeight="1">
      <c r="A12" s="205"/>
      <c r="B12" s="199"/>
      <c r="C12" s="205" t="s">
        <v>22</v>
      </c>
      <c r="D12" s="199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</row>
    <row r="13" spans="1:28" ht="20.25" customHeight="1">
      <c r="A13" s="203"/>
      <c r="B13" s="199"/>
      <c r="C13" s="205" t="s">
        <v>23</v>
      </c>
      <c r="D13" s="199">
        <v>4900185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</row>
    <row r="14" spans="1:28" ht="20.25" customHeight="1">
      <c r="A14" s="203"/>
      <c r="B14" s="199"/>
      <c r="C14" s="205" t="s">
        <v>24</v>
      </c>
      <c r="D14" s="199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</row>
    <row r="15" spans="1:28" ht="20.25" customHeight="1">
      <c r="A15" s="203"/>
      <c r="B15" s="199"/>
      <c r="C15" s="205" t="s">
        <v>25</v>
      </c>
      <c r="D15" s="199">
        <v>1552745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</row>
    <row r="16" spans="1:28" ht="20.25" customHeight="1">
      <c r="A16" s="203"/>
      <c r="B16" s="199"/>
      <c r="C16" s="205" t="s">
        <v>26</v>
      </c>
      <c r="D16" s="199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</row>
    <row r="17" spans="1:28" ht="20.25" customHeight="1">
      <c r="A17" s="203"/>
      <c r="B17" s="199"/>
      <c r="C17" s="205" t="s">
        <v>27</v>
      </c>
      <c r="D17" s="80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</row>
    <row r="18" spans="1:28" ht="20.25" customHeight="1">
      <c r="A18" s="203"/>
      <c r="B18" s="199"/>
      <c r="C18" s="205" t="s">
        <v>28</v>
      </c>
      <c r="D18" s="199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</row>
    <row r="19" spans="1:28" ht="20.25" customHeight="1">
      <c r="A19" s="203"/>
      <c r="B19" s="199"/>
      <c r="C19" s="205" t="s">
        <v>29</v>
      </c>
      <c r="D19" s="199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</row>
    <row r="20" spans="1:28" ht="20.25" customHeight="1">
      <c r="A20" s="203"/>
      <c r="B20" s="199"/>
      <c r="C20" s="205" t="s">
        <v>30</v>
      </c>
      <c r="D20" s="199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</row>
    <row r="21" spans="1:28" ht="20.25" customHeight="1">
      <c r="A21" s="203"/>
      <c r="B21" s="199"/>
      <c r="C21" s="205" t="s">
        <v>31</v>
      </c>
      <c r="D21" s="199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</row>
    <row r="22" spans="1:28" ht="20.25" customHeight="1">
      <c r="A22" s="203"/>
      <c r="B22" s="199"/>
      <c r="C22" s="205" t="s">
        <v>32</v>
      </c>
      <c r="D22" s="199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</row>
    <row r="23" spans="1:28" ht="20.25" customHeight="1">
      <c r="A23" s="203"/>
      <c r="B23" s="199"/>
      <c r="C23" s="205" t="s">
        <v>33</v>
      </c>
      <c r="D23" s="199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</row>
    <row r="24" spans="1:28" ht="20.25" customHeight="1">
      <c r="A24" s="203"/>
      <c r="B24" s="199"/>
      <c r="C24" s="205" t="s">
        <v>34</v>
      </c>
      <c r="D24" s="199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</row>
    <row r="25" spans="1:28" ht="20.25" customHeight="1">
      <c r="A25" s="203"/>
      <c r="B25" s="199"/>
      <c r="C25" s="205" t="s">
        <v>35</v>
      </c>
      <c r="D25" s="199">
        <v>1696801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</row>
    <row r="26" spans="1:28" ht="20.25" customHeight="1">
      <c r="A26" s="205"/>
      <c r="B26" s="199"/>
      <c r="C26" s="205" t="s">
        <v>36</v>
      </c>
      <c r="D26" s="199">
        <v>0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</row>
    <row r="27" spans="1:28" ht="20.25" customHeight="1">
      <c r="A27" s="205"/>
      <c r="B27" s="199"/>
      <c r="C27" s="205" t="s">
        <v>37</v>
      </c>
      <c r="D27" s="199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</row>
    <row r="28" spans="1:28" ht="20.25" customHeight="1">
      <c r="A28" s="205"/>
      <c r="B28" s="199"/>
      <c r="C28" s="205" t="s">
        <v>38</v>
      </c>
      <c r="D28" s="199">
        <v>0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</row>
    <row r="29" spans="1:28" ht="20.25" customHeight="1">
      <c r="A29" s="205"/>
      <c r="B29" s="199"/>
      <c r="C29" s="205" t="s">
        <v>39</v>
      </c>
      <c r="D29" s="199"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</row>
    <row r="30" spans="1:28" ht="20.25" customHeight="1">
      <c r="A30" s="205"/>
      <c r="B30" s="199"/>
      <c r="C30" s="205" t="s">
        <v>40</v>
      </c>
      <c r="D30" s="199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</row>
    <row r="31" spans="1:28" ht="20.25" customHeight="1">
      <c r="A31" s="205"/>
      <c r="B31" s="199"/>
      <c r="C31" s="205" t="s">
        <v>41</v>
      </c>
      <c r="D31" s="199">
        <v>0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</row>
    <row r="32" spans="1:28" ht="20.25" customHeight="1">
      <c r="A32" s="205"/>
      <c r="B32" s="199"/>
      <c r="C32" s="205" t="s">
        <v>42</v>
      </c>
      <c r="D32" s="199">
        <v>0</v>
      </c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</row>
    <row r="33" spans="1:28" ht="20.25" customHeight="1">
      <c r="A33" s="205"/>
      <c r="B33" s="199"/>
      <c r="C33" s="205" t="s">
        <v>43</v>
      </c>
      <c r="D33" s="199">
        <v>0</v>
      </c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</row>
    <row r="34" spans="1:28" ht="20.25" customHeight="1">
      <c r="A34" s="205"/>
      <c r="B34" s="199"/>
      <c r="C34" s="205" t="s">
        <v>44</v>
      </c>
      <c r="D34" s="199">
        <v>0</v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</row>
    <row r="35" spans="1:28" ht="20.25" customHeight="1">
      <c r="A35" s="205"/>
      <c r="B35" s="199"/>
      <c r="C35" s="205"/>
      <c r="D35" s="212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</row>
    <row r="36" spans="1:28" ht="20.25" customHeight="1">
      <c r="A36" s="190" t="s">
        <v>45</v>
      </c>
      <c r="B36" s="212">
        <f>SUM(B6:B35)</f>
        <v>40728503</v>
      </c>
      <c r="C36" s="190" t="s">
        <v>46</v>
      </c>
      <c r="D36" s="212">
        <f>SUM(D6:D34)</f>
        <v>40728503</v>
      </c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</row>
    <row r="37" spans="1:28" ht="20.25" customHeight="1">
      <c r="A37" s="205" t="s">
        <v>47</v>
      </c>
      <c r="B37" s="199">
        <v>0</v>
      </c>
      <c r="C37" s="205" t="s">
        <v>48</v>
      </c>
      <c r="D37" s="199">
        <v>0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</row>
    <row r="38" spans="1:28" ht="20.25" customHeight="1">
      <c r="A38" s="205" t="s">
        <v>49</v>
      </c>
      <c r="B38" s="199"/>
      <c r="C38" s="205" t="s">
        <v>50</v>
      </c>
      <c r="D38" s="199">
        <v>0</v>
      </c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</row>
    <row r="39" spans="1:28" ht="20.25" customHeight="1">
      <c r="A39" s="205"/>
      <c r="B39" s="199"/>
      <c r="C39" s="205" t="s">
        <v>51</v>
      </c>
      <c r="D39" s="199">
        <v>0</v>
      </c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</row>
    <row r="40" spans="1:28" ht="20.25" customHeight="1">
      <c r="A40" s="205"/>
      <c r="B40" s="212"/>
      <c r="C40" s="205"/>
      <c r="D40" s="212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</row>
    <row r="41" spans="1:28" ht="20.25" customHeight="1">
      <c r="A41" s="190" t="s">
        <v>52</v>
      </c>
      <c r="B41" s="212">
        <f>SUM(B36:B38)</f>
        <v>40728503</v>
      </c>
      <c r="C41" s="190" t="s">
        <v>53</v>
      </c>
      <c r="D41" s="212">
        <f>SUM(D36,D37,D39)</f>
        <v>40728503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</row>
    <row r="42" spans="1:28" ht="20.25" customHeight="1">
      <c r="A42" s="222"/>
      <c r="B42" s="250"/>
      <c r="C42" s="224"/>
      <c r="D42" s="184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showGridLines="0" showZeros="0" workbookViewId="0" topLeftCell="A1">
      <selection activeCell="M11" sqref="M11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6"/>
      <c r="T1" s="247" t="s">
        <v>54</v>
      </c>
    </row>
    <row r="2" spans="1:20" ht="19.5" customHeight="1">
      <c r="A2" s="5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239" t="s">
        <v>0</v>
      </c>
      <c r="B3" s="239"/>
      <c r="C3" s="239"/>
      <c r="D3" s="239"/>
      <c r="E3" s="6"/>
      <c r="F3" s="50"/>
      <c r="G3" s="50"/>
      <c r="H3" s="50"/>
      <c r="I3" s="50"/>
      <c r="J3" s="167"/>
      <c r="K3" s="167"/>
      <c r="L3" s="167"/>
      <c r="M3" s="167"/>
      <c r="N3" s="167"/>
      <c r="O3" s="167"/>
      <c r="P3" s="167"/>
      <c r="Q3" s="167"/>
      <c r="R3" s="167"/>
      <c r="S3" s="38"/>
      <c r="T3" s="8" t="s">
        <v>5</v>
      </c>
    </row>
    <row r="4" spans="1:20" ht="19.5" customHeight="1">
      <c r="A4" s="13" t="s">
        <v>56</v>
      </c>
      <c r="B4" s="13"/>
      <c r="C4" s="13"/>
      <c r="D4" s="13"/>
      <c r="E4" s="13"/>
      <c r="F4" s="18" t="s">
        <v>57</v>
      </c>
      <c r="G4" s="12" t="s">
        <v>58</v>
      </c>
      <c r="H4" s="18" t="s">
        <v>59</v>
      </c>
      <c r="I4" s="18" t="s">
        <v>60</v>
      </c>
      <c r="J4" s="18" t="s">
        <v>61</v>
      </c>
      <c r="K4" s="18" t="s">
        <v>62</v>
      </c>
      <c r="L4" s="18"/>
      <c r="M4" s="121" t="s">
        <v>63</v>
      </c>
      <c r="N4" s="245" t="s">
        <v>64</v>
      </c>
      <c r="O4" s="245"/>
      <c r="P4" s="245"/>
      <c r="Q4" s="245"/>
      <c r="R4" s="245"/>
      <c r="S4" s="18" t="s">
        <v>65</v>
      </c>
      <c r="T4" s="18" t="s">
        <v>66</v>
      </c>
    </row>
    <row r="5" spans="1:20" ht="19.5" customHeight="1">
      <c r="A5" s="13" t="s">
        <v>67</v>
      </c>
      <c r="B5" s="13"/>
      <c r="C5" s="13"/>
      <c r="D5" s="18" t="s">
        <v>68</v>
      </c>
      <c r="E5" s="18" t="s">
        <v>69</v>
      </c>
      <c r="F5" s="18"/>
      <c r="G5" s="12"/>
      <c r="H5" s="18"/>
      <c r="I5" s="18"/>
      <c r="J5" s="18"/>
      <c r="K5" s="246" t="s">
        <v>70</v>
      </c>
      <c r="L5" s="18" t="s">
        <v>71</v>
      </c>
      <c r="M5" s="121"/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/>
      <c r="T5" s="18"/>
    </row>
    <row r="6" spans="1:20" ht="30.75" customHeight="1">
      <c r="A6" s="240" t="s">
        <v>77</v>
      </c>
      <c r="B6" s="72" t="s">
        <v>78</v>
      </c>
      <c r="C6" s="240" t="s">
        <v>79</v>
      </c>
      <c r="D6" s="18"/>
      <c r="E6" s="18"/>
      <c r="F6" s="18"/>
      <c r="G6" s="12"/>
      <c r="H6" s="18"/>
      <c r="I6" s="18"/>
      <c r="J6" s="18"/>
      <c r="K6" s="246"/>
      <c r="L6" s="18"/>
      <c r="M6" s="121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57</v>
      </c>
      <c r="F7" s="241">
        <f>SUM(F8:F19)</f>
        <v>40728503</v>
      </c>
      <c r="G7" s="242"/>
      <c r="H7" s="241">
        <f>SUM(H8:H19)</f>
        <v>40728503</v>
      </c>
      <c r="I7" s="31">
        <f aca="true" t="shared" si="0" ref="G7:T7">SUM(I8:I19)</f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38" customFormat="1" ht="24" customHeight="1">
      <c r="A8" s="29" t="s">
        <v>80</v>
      </c>
      <c r="B8" s="29" t="s">
        <v>81</v>
      </c>
      <c r="C8" s="29" t="s">
        <v>82</v>
      </c>
      <c r="D8" s="79" t="s">
        <v>83</v>
      </c>
      <c r="E8" s="119" t="s">
        <v>84</v>
      </c>
      <c r="F8" s="243">
        <v>20424668</v>
      </c>
      <c r="G8" s="242">
        <v>0</v>
      </c>
      <c r="H8" s="244">
        <v>20424668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38" customFormat="1" ht="24" customHeight="1">
      <c r="A9" s="29" t="s">
        <v>80</v>
      </c>
      <c r="B9" s="29" t="s">
        <v>81</v>
      </c>
      <c r="C9" s="29" t="s">
        <v>85</v>
      </c>
      <c r="D9" s="79" t="s">
        <v>83</v>
      </c>
      <c r="E9" s="119" t="s">
        <v>86</v>
      </c>
      <c r="F9" s="243">
        <v>7506490</v>
      </c>
      <c r="G9" s="242">
        <v>0</v>
      </c>
      <c r="H9" s="244">
        <v>7506490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29" t="s">
        <v>80</v>
      </c>
      <c r="B10" s="29" t="s">
        <v>81</v>
      </c>
      <c r="C10" s="29" t="s">
        <v>87</v>
      </c>
      <c r="D10" s="79" t="s">
        <v>83</v>
      </c>
      <c r="E10" s="119" t="s">
        <v>88</v>
      </c>
      <c r="F10" s="243">
        <v>200000</v>
      </c>
      <c r="G10" s="242">
        <v>0</v>
      </c>
      <c r="H10" s="244">
        <v>200000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29" t="s">
        <v>80</v>
      </c>
      <c r="B11" s="29" t="s">
        <v>81</v>
      </c>
      <c r="C11" s="29" t="s">
        <v>89</v>
      </c>
      <c r="D11" s="79" t="s">
        <v>83</v>
      </c>
      <c r="E11" s="119" t="s">
        <v>90</v>
      </c>
      <c r="F11" s="243">
        <v>287000</v>
      </c>
      <c r="G11" s="242">
        <v>0</v>
      </c>
      <c r="H11" s="244">
        <v>287000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29" t="s">
        <v>80</v>
      </c>
      <c r="B12" s="29" t="s">
        <v>81</v>
      </c>
      <c r="C12" s="29" t="s">
        <v>91</v>
      </c>
      <c r="D12" s="79" t="s">
        <v>83</v>
      </c>
      <c r="E12" s="119" t="s">
        <v>92</v>
      </c>
      <c r="F12" s="243">
        <v>1200000</v>
      </c>
      <c r="G12" s="242">
        <v>0</v>
      </c>
      <c r="H12" s="244">
        <v>1200000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29" t="s">
        <v>80</v>
      </c>
      <c r="B13" s="29" t="s">
        <v>81</v>
      </c>
      <c r="C13" s="29" t="s">
        <v>93</v>
      </c>
      <c r="D13" s="79" t="s">
        <v>83</v>
      </c>
      <c r="E13" s="119" t="s">
        <v>94</v>
      </c>
      <c r="F13" s="243">
        <v>2960614</v>
      </c>
      <c r="G13" s="242">
        <v>0</v>
      </c>
      <c r="H13" s="244">
        <v>2960614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29" t="s">
        <v>95</v>
      </c>
      <c r="B14" s="29" t="s">
        <v>96</v>
      </c>
      <c r="C14" s="29" t="s">
        <v>82</v>
      </c>
      <c r="D14" s="79" t="s">
        <v>83</v>
      </c>
      <c r="E14" s="119" t="s">
        <v>97</v>
      </c>
      <c r="F14" s="243">
        <v>2637784</v>
      </c>
      <c r="G14" s="242">
        <v>0</v>
      </c>
      <c r="H14" s="244">
        <v>2637784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4" customHeight="1">
      <c r="A15" s="29" t="s">
        <v>95</v>
      </c>
      <c r="B15" s="29" t="s">
        <v>96</v>
      </c>
      <c r="C15" s="29" t="s">
        <v>96</v>
      </c>
      <c r="D15" s="79" t="s">
        <v>83</v>
      </c>
      <c r="E15" s="119" t="s">
        <v>98</v>
      </c>
      <c r="F15" s="243">
        <v>2262401</v>
      </c>
      <c r="G15" s="242">
        <v>0</v>
      </c>
      <c r="H15" s="244">
        <v>2262401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24" customHeight="1">
      <c r="A16" s="29" t="s">
        <v>99</v>
      </c>
      <c r="B16" s="29" t="s">
        <v>100</v>
      </c>
      <c r="C16" s="29" t="s">
        <v>82</v>
      </c>
      <c r="D16" s="79" t="s">
        <v>83</v>
      </c>
      <c r="E16" s="119" t="s">
        <v>101</v>
      </c>
      <c r="F16" s="243">
        <v>794184</v>
      </c>
      <c r="G16" s="242">
        <v>0</v>
      </c>
      <c r="H16" s="244">
        <v>794184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24" customHeight="1">
      <c r="A17" s="29" t="s">
        <v>99</v>
      </c>
      <c r="B17" s="29" t="s">
        <v>100</v>
      </c>
      <c r="C17" s="29" t="s">
        <v>85</v>
      </c>
      <c r="D17" s="79" t="s">
        <v>83</v>
      </c>
      <c r="E17" s="119" t="s">
        <v>102</v>
      </c>
      <c r="F17" s="243">
        <v>206236</v>
      </c>
      <c r="G17" s="242">
        <v>0</v>
      </c>
      <c r="H17" s="244">
        <v>206236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24" customHeight="1">
      <c r="A18" s="29" t="s">
        <v>99</v>
      </c>
      <c r="B18" s="29" t="s">
        <v>100</v>
      </c>
      <c r="C18" s="29" t="s">
        <v>103</v>
      </c>
      <c r="D18" s="79" t="s">
        <v>83</v>
      </c>
      <c r="E18" s="119" t="s">
        <v>104</v>
      </c>
      <c r="F18" s="243">
        <v>552325</v>
      </c>
      <c r="G18" s="242">
        <v>0</v>
      </c>
      <c r="H18" s="244">
        <v>552325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24" customHeight="1">
      <c r="A19" s="29" t="s">
        <v>105</v>
      </c>
      <c r="B19" s="29" t="s">
        <v>85</v>
      </c>
      <c r="C19" s="29" t="s">
        <v>82</v>
      </c>
      <c r="D19" s="79" t="s">
        <v>83</v>
      </c>
      <c r="E19" s="119" t="s">
        <v>106</v>
      </c>
      <c r="F19" s="243">
        <v>1696801</v>
      </c>
      <c r="G19" s="242">
        <v>0</v>
      </c>
      <c r="H19" s="244">
        <v>1696801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</sheetData>
  <sheetProtection/>
  <mergeCells count="20">
    <mergeCell ref="A2:T2"/>
    <mergeCell ref="A3:D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workbookViewId="0" topLeftCell="A1">
      <selection activeCell="L13" sqref="L13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26"/>
      <c r="C1" s="226"/>
      <c r="D1" s="226"/>
      <c r="E1" s="226"/>
      <c r="F1" s="227"/>
      <c r="G1" s="227"/>
      <c r="H1" s="227"/>
      <c r="I1" s="226"/>
      <c r="J1" s="235" t="s">
        <v>107</v>
      </c>
    </row>
    <row r="2" spans="1:10" ht="19.5" customHeight="1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86" t="s">
        <v>0</v>
      </c>
      <c r="B3" s="86"/>
      <c r="C3" s="86"/>
      <c r="D3" s="49"/>
      <c r="E3" s="49"/>
      <c r="F3" s="227"/>
      <c r="G3" s="227"/>
      <c r="H3" s="227"/>
      <c r="I3" s="236"/>
      <c r="J3" s="8" t="s">
        <v>5</v>
      </c>
    </row>
    <row r="4" spans="1:10" ht="19.5" customHeight="1">
      <c r="A4" s="228" t="s">
        <v>56</v>
      </c>
      <c r="B4" s="228"/>
      <c r="C4" s="228"/>
      <c r="D4" s="228"/>
      <c r="E4" s="228"/>
      <c r="F4" s="229" t="s">
        <v>57</v>
      </c>
      <c r="G4" s="229" t="s">
        <v>109</v>
      </c>
      <c r="H4" s="230" t="s">
        <v>110</v>
      </c>
      <c r="I4" s="230" t="s">
        <v>111</v>
      </c>
      <c r="J4" s="230" t="s">
        <v>112</v>
      </c>
    </row>
    <row r="5" spans="1:10" ht="19.5" customHeight="1">
      <c r="A5" s="228" t="s">
        <v>67</v>
      </c>
      <c r="B5" s="228"/>
      <c r="C5" s="228"/>
      <c r="D5" s="230" t="s">
        <v>68</v>
      </c>
      <c r="E5" s="230" t="s">
        <v>113</v>
      </c>
      <c r="F5" s="229"/>
      <c r="G5" s="229"/>
      <c r="H5" s="230"/>
      <c r="I5" s="230"/>
      <c r="J5" s="230"/>
    </row>
    <row r="6" spans="1:10" ht="20.25" customHeight="1">
      <c r="A6" s="231" t="s">
        <v>77</v>
      </c>
      <c r="B6" s="231" t="s">
        <v>78</v>
      </c>
      <c r="C6" s="232" t="s">
        <v>79</v>
      </c>
      <c r="D6" s="230"/>
      <c r="E6" s="230"/>
      <c r="F6" s="229"/>
      <c r="G6" s="229"/>
      <c r="H6" s="230"/>
      <c r="I6" s="230"/>
      <c r="J6" s="230"/>
    </row>
    <row r="7" spans="1:10" ht="25.5" customHeight="1">
      <c r="A7" s="79"/>
      <c r="B7" s="79"/>
      <c r="C7" s="79"/>
      <c r="D7" s="79"/>
      <c r="E7" s="79" t="s">
        <v>57</v>
      </c>
      <c r="F7" s="164">
        <f>SUM(F8:F19)</f>
        <v>40728503</v>
      </c>
      <c r="G7" s="164">
        <f>SUM(G8:G19)</f>
        <v>31535013</v>
      </c>
      <c r="H7" s="164">
        <f>SUM(H8:H19)</f>
        <v>9193490</v>
      </c>
      <c r="I7" s="237">
        <f>SUM(I8:I19)</f>
        <v>0</v>
      </c>
      <c r="J7" s="237">
        <f>SUM(J8:J19)</f>
        <v>0</v>
      </c>
    </row>
    <row r="8" spans="1:10" ht="25.5" customHeight="1">
      <c r="A8" s="29" t="s">
        <v>80</v>
      </c>
      <c r="B8" s="29" t="s">
        <v>81</v>
      </c>
      <c r="C8" s="29" t="s">
        <v>82</v>
      </c>
      <c r="D8" s="79" t="s">
        <v>83</v>
      </c>
      <c r="E8" s="119" t="s">
        <v>84</v>
      </c>
      <c r="F8" s="164">
        <v>20424668</v>
      </c>
      <c r="G8" s="233">
        <v>20424668</v>
      </c>
      <c r="H8" s="234">
        <v>0</v>
      </c>
      <c r="I8" s="31"/>
      <c r="J8" s="31"/>
    </row>
    <row r="9" spans="1:10" ht="25.5" customHeight="1">
      <c r="A9" s="29" t="s">
        <v>80</v>
      </c>
      <c r="B9" s="29" t="s">
        <v>81</v>
      </c>
      <c r="C9" s="29" t="s">
        <v>85</v>
      </c>
      <c r="D9" s="79" t="s">
        <v>83</v>
      </c>
      <c r="E9" s="119" t="s">
        <v>86</v>
      </c>
      <c r="F9" s="164">
        <v>7506490</v>
      </c>
      <c r="G9" s="233">
        <v>0</v>
      </c>
      <c r="H9" s="234">
        <v>7506490</v>
      </c>
      <c r="I9" s="31"/>
      <c r="J9" s="31"/>
    </row>
    <row r="10" spans="1:10" ht="25.5" customHeight="1">
      <c r="A10" s="29" t="s">
        <v>80</v>
      </c>
      <c r="B10" s="29" t="s">
        <v>81</v>
      </c>
      <c r="C10" s="29" t="s">
        <v>87</v>
      </c>
      <c r="D10" s="79" t="s">
        <v>83</v>
      </c>
      <c r="E10" s="119" t="s">
        <v>88</v>
      </c>
      <c r="F10" s="164">
        <v>200000</v>
      </c>
      <c r="G10" s="233">
        <v>0</v>
      </c>
      <c r="H10" s="234">
        <v>200000</v>
      </c>
      <c r="I10" s="31"/>
      <c r="J10" s="31"/>
    </row>
    <row r="11" spans="1:10" ht="25.5" customHeight="1">
      <c r="A11" s="29" t="s">
        <v>80</v>
      </c>
      <c r="B11" s="29" t="s">
        <v>81</v>
      </c>
      <c r="C11" s="29" t="s">
        <v>89</v>
      </c>
      <c r="D11" s="79" t="s">
        <v>83</v>
      </c>
      <c r="E11" s="119" t="s">
        <v>90</v>
      </c>
      <c r="F11" s="164">
        <v>287000</v>
      </c>
      <c r="G11" s="233">
        <v>0</v>
      </c>
      <c r="H11" s="234">
        <v>287000</v>
      </c>
      <c r="I11" s="31"/>
      <c r="J11" s="31"/>
    </row>
    <row r="12" spans="1:10" ht="25.5" customHeight="1">
      <c r="A12" s="29" t="s">
        <v>80</v>
      </c>
      <c r="B12" s="29" t="s">
        <v>81</v>
      </c>
      <c r="C12" s="29" t="s">
        <v>91</v>
      </c>
      <c r="D12" s="79" t="s">
        <v>83</v>
      </c>
      <c r="E12" s="119" t="s">
        <v>92</v>
      </c>
      <c r="F12" s="164">
        <v>1200000</v>
      </c>
      <c r="G12" s="233">
        <v>0</v>
      </c>
      <c r="H12" s="234">
        <v>1200000</v>
      </c>
      <c r="I12" s="31"/>
      <c r="J12" s="31"/>
    </row>
    <row r="13" spans="1:10" ht="25.5" customHeight="1">
      <c r="A13" s="29" t="s">
        <v>80</v>
      </c>
      <c r="B13" s="29" t="s">
        <v>81</v>
      </c>
      <c r="C13" s="29" t="s">
        <v>93</v>
      </c>
      <c r="D13" s="79" t="s">
        <v>83</v>
      </c>
      <c r="E13" s="119" t="s">
        <v>94</v>
      </c>
      <c r="F13" s="164">
        <v>2960614</v>
      </c>
      <c r="G13" s="233">
        <v>2960614</v>
      </c>
      <c r="H13" s="234">
        <v>0</v>
      </c>
      <c r="I13" s="31"/>
      <c r="J13" s="31"/>
    </row>
    <row r="14" spans="1:10" ht="25.5" customHeight="1">
      <c r="A14" s="29" t="s">
        <v>95</v>
      </c>
      <c r="B14" s="29" t="s">
        <v>96</v>
      </c>
      <c r="C14" s="29" t="s">
        <v>82</v>
      </c>
      <c r="D14" s="79" t="s">
        <v>83</v>
      </c>
      <c r="E14" s="119" t="s">
        <v>97</v>
      </c>
      <c r="F14" s="164">
        <v>2637784</v>
      </c>
      <c r="G14" s="233">
        <v>2637784</v>
      </c>
      <c r="H14" s="234">
        <v>0</v>
      </c>
      <c r="I14" s="31"/>
      <c r="J14" s="31"/>
    </row>
    <row r="15" spans="1:10" ht="25.5" customHeight="1">
      <c r="A15" s="29" t="s">
        <v>95</v>
      </c>
      <c r="B15" s="29" t="s">
        <v>96</v>
      </c>
      <c r="C15" s="29" t="s">
        <v>96</v>
      </c>
      <c r="D15" s="79" t="s">
        <v>83</v>
      </c>
      <c r="E15" s="119" t="s">
        <v>98</v>
      </c>
      <c r="F15" s="164">
        <v>2262401</v>
      </c>
      <c r="G15" s="233">
        <v>2262401</v>
      </c>
      <c r="H15" s="234">
        <v>0</v>
      </c>
      <c r="I15" s="31"/>
      <c r="J15" s="31"/>
    </row>
    <row r="16" spans="1:10" ht="25.5" customHeight="1">
      <c r="A16" s="29" t="s">
        <v>99</v>
      </c>
      <c r="B16" s="29" t="s">
        <v>100</v>
      </c>
      <c r="C16" s="29" t="s">
        <v>82</v>
      </c>
      <c r="D16" s="79" t="s">
        <v>83</v>
      </c>
      <c r="E16" s="119" t="s">
        <v>101</v>
      </c>
      <c r="F16" s="164">
        <v>794184</v>
      </c>
      <c r="G16" s="233">
        <v>794184</v>
      </c>
      <c r="H16" s="234">
        <v>0</v>
      </c>
      <c r="I16" s="31"/>
      <c r="J16" s="31"/>
    </row>
    <row r="17" spans="1:10" ht="25.5" customHeight="1">
      <c r="A17" s="29" t="s">
        <v>99</v>
      </c>
      <c r="B17" s="29" t="s">
        <v>100</v>
      </c>
      <c r="C17" s="29" t="s">
        <v>85</v>
      </c>
      <c r="D17" s="79" t="s">
        <v>83</v>
      </c>
      <c r="E17" s="119" t="s">
        <v>102</v>
      </c>
      <c r="F17" s="164">
        <v>206236</v>
      </c>
      <c r="G17" s="233">
        <v>206236</v>
      </c>
      <c r="H17" s="234">
        <v>0</v>
      </c>
      <c r="I17" s="31"/>
      <c r="J17" s="31"/>
    </row>
    <row r="18" spans="1:10" ht="25.5" customHeight="1">
      <c r="A18" s="29" t="s">
        <v>99</v>
      </c>
      <c r="B18" s="29" t="s">
        <v>100</v>
      </c>
      <c r="C18" s="29" t="s">
        <v>103</v>
      </c>
      <c r="D18" s="79" t="s">
        <v>83</v>
      </c>
      <c r="E18" s="119" t="s">
        <v>104</v>
      </c>
      <c r="F18" s="164">
        <v>552325</v>
      </c>
      <c r="G18" s="233">
        <v>552325</v>
      </c>
      <c r="H18" s="234">
        <v>0</v>
      </c>
      <c r="I18" s="31"/>
      <c r="J18" s="31"/>
    </row>
    <row r="19" spans="1:10" ht="25.5" customHeight="1">
      <c r="A19" s="29" t="s">
        <v>105</v>
      </c>
      <c r="B19" s="29" t="s">
        <v>85</v>
      </c>
      <c r="C19" s="29" t="s">
        <v>82</v>
      </c>
      <c r="D19" s="79" t="s">
        <v>83</v>
      </c>
      <c r="E19" s="119" t="s">
        <v>106</v>
      </c>
      <c r="F19" s="164">
        <v>1696801</v>
      </c>
      <c r="G19" s="233">
        <v>1696801</v>
      </c>
      <c r="H19" s="234">
        <v>0</v>
      </c>
      <c r="I19" s="31"/>
      <c r="J19" s="31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F14" sqref="F14"/>
    </sheetView>
  </sheetViews>
  <sheetFormatPr defaultColWidth="9.16015625" defaultRowHeight="20.25" customHeight="1"/>
  <cols>
    <col min="1" max="1" width="53.5" style="0" customWidth="1"/>
    <col min="2" max="2" width="24.83203125" style="182" customWidth="1"/>
    <col min="3" max="3" width="53.5" style="0" customWidth="1"/>
    <col min="4" max="5" width="24.83203125" style="182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3"/>
      <c r="B1" s="184"/>
      <c r="C1" s="183"/>
      <c r="D1" s="184"/>
      <c r="E1" s="184"/>
      <c r="F1" s="183"/>
      <c r="G1" s="183"/>
      <c r="H1" s="48" t="s">
        <v>114</v>
      </c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</row>
    <row r="2" spans="1:34" ht="20.25" customHeight="1">
      <c r="A2" s="5" t="s">
        <v>115</v>
      </c>
      <c r="B2" s="5"/>
      <c r="C2" s="5"/>
      <c r="D2" s="5"/>
      <c r="E2" s="5"/>
      <c r="F2" s="5"/>
      <c r="G2" s="5"/>
      <c r="H2" s="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</row>
    <row r="3" spans="1:34" ht="20.25" customHeight="1">
      <c r="A3" s="49" t="s">
        <v>0</v>
      </c>
      <c r="B3" s="185"/>
      <c r="C3" s="46"/>
      <c r="D3" s="186"/>
      <c r="E3" s="186"/>
      <c r="F3" s="46"/>
      <c r="G3" s="46"/>
      <c r="H3" s="8" t="s">
        <v>5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</row>
    <row r="4" spans="1:34" ht="20.25" customHeight="1">
      <c r="A4" s="187" t="s">
        <v>6</v>
      </c>
      <c r="B4" s="188"/>
      <c r="C4" s="187" t="s">
        <v>7</v>
      </c>
      <c r="D4" s="189"/>
      <c r="E4" s="189"/>
      <c r="F4" s="189"/>
      <c r="G4" s="189"/>
      <c r="H4" s="188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</row>
    <row r="5" spans="1:34" ht="20.25" customHeight="1">
      <c r="A5" s="190" t="s">
        <v>8</v>
      </c>
      <c r="B5" s="191" t="s">
        <v>9</v>
      </c>
      <c r="C5" s="190" t="s">
        <v>8</v>
      </c>
      <c r="D5" s="192" t="s">
        <v>57</v>
      </c>
      <c r="E5" s="191" t="s">
        <v>116</v>
      </c>
      <c r="F5" s="193" t="s">
        <v>117</v>
      </c>
      <c r="G5" s="190" t="s">
        <v>118</v>
      </c>
      <c r="H5" s="193" t="s">
        <v>119</v>
      </c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</row>
    <row r="6" spans="1:34" ht="20.25" customHeight="1">
      <c r="A6" s="194" t="s">
        <v>120</v>
      </c>
      <c r="B6" s="195">
        <f>B7+B8</f>
        <v>40728503</v>
      </c>
      <c r="C6" s="196" t="s">
        <v>121</v>
      </c>
      <c r="D6" s="195">
        <f>SUM(E6:H6)</f>
        <v>40728503</v>
      </c>
      <c r="E6" s="195">
        <f>SUM(E7:E35)</f>
        <v>40728503</v>
      </c>
      <c r="F6" s="197">
        <f>SUM(F7:F35)</f>
        <v>0</v>
      </c>
      <c r="G6" s="198">
        <f>SUM(G7:G35)</f>
        <v>0</v>
      </c>
      <c r="H6" s="198">
        <f>SUM(H7:H35)</f>
        <v>0</v>
      </c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</row>
    <row r="7" spans="1:34" ht="20.25" customHeight="1">
      <c r="A7" s="194" t="s">
        <v>122</v>
      </c>
      <c r="B7" s="199">
        <v>40728503</v>
      </c>
      <c r="C7" s="196" t="s">
        <v>123</v>
      </c>
      <c r="D7" s="195">
        <f aca="true" t="shared" si="0" ref="D7:D35">SUM(E7:H7)</f>
        <v>32578772</v>
      </c>
      <c r="E7" s="199">
        <v>32578772</v>
      </c>
      <c r="F7" s="200">
        <v>0</v>
      </c>
      <c r="G7" s="201">
        <v>0</v>
      </c>
      <c r="H7" s="198">
        <v>0</v>
      </c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</row>
    <row r="8" spans="1:34" ht="20.25" customHeight="1">
      <c r="A8" s="194" t="s">
        <v>124</v>
      </c>
      <c r="B8" s="199"/>
      <c r="C8" s="196" t="s">
        <v>125</v>
      </c>
      <c r="D8" s="195">
        <f t="shared" si="0"/>
        <v>0</v>
      </c>
      <c r="E8" s="199"/>
      <c r="F8" s="200">
        <v>0</v>
      </c>
      <c r="G8" s="201">
        <v>0</v>
      </c>
      <c r="H8" s="198">
        <v>0</v>
      </c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</row>
    <row r="9" spans="1:34" ht="20.25" customHeight="1">
      <c r="A9" s="194" t="s">
        <v>126</v>
      </c>
      <c r="B9" s="199"/>
      <c r="C9" s="196" t="s">
        <v>127</v>
      </c>
      <c r="D9" s="195">
        <f t="shared" si="0"/>
        <v>0</v>
      </c>
      <c r="E9" s="199"/>
      <c r="F9" s="200">
        <v>0</v>
      </c>
      <c r="G9" s="201">
        <v>0</v>
      </c>
      <c r="H9" s="198">
        <v>0</v>
      </c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</row>
    <row r="10" spans="1:34" ht="20.25" customHeight="1">
      <c r="A10" s="194" t="s">
        <v>128</v>
      </c>
      <c r="B10" s="202"/>
      <c r="C10" s="196" t="s">
        <v>129</v>
      </c>
      <c r="D10" s="195">
        <f t="shared" si="0"/>
        <v>0</v>
      </c>
      <c r="E10" s="199"/>
      <c r="F10" s="200">
        <v>0</v>
      </c>
      <c r="G10" s="201">
        <v>0</v>
      </c>
      <c r="H10" s="198">
        <v>0</v>
      </c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</row>
    <row r="11" spans="1:34" ht="20.25" customHeight="1">
      <c r="A11" s="194" t="s">
        <v>122</v>
      </c>
      <c r="B11" s="195"/>
      <c r="C11" s="196" t="s">
        <v>130</v>
      </c>
      <c r="D11" s="195">
        <f t="shared" si="0"/>
        <v>0</v>
      </c>
      <c r="E11" s="199"/>
      <c r="F11" s="200">
        <v>0</v>
      </c>
      <c r="G11" s="201">
        <v>0</v>
      </c>
      <c r="H11" s="198">
        <v>0</v>
      </c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</row>
    <row r="12" spans="1:34" ht="20.25" customHeight="1">
      <c r="A12" s="194" t="s">
        <v>124</v>
      </c>
      <c r="B12" s="195"/>
      <c r="C12" s="196" t="s">
        <v>131</v>
      </c>
      <c r="D12" s="195">
        <f t="shared" si="0"/>
        <v>0</v>
      </c>
      <c r="E12" s="199"/>
      <c r="F12" s="200">
        <v>0</v>
      </c>
      <c r="G12" s="201">
        <v>0</v>
      </c>
      <c r="H12" s="198">
        <v>0</v>
      </c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</row>
    <row r="13" spans="1:34" ht="20.25" customHeight="1">
      <c r="A13" s="194" t="s">
        <v>126</v>
      </c>
      <c r="B13" s="195">
        <v>0</v>
      </c>
      <c r="C13" s="196" t="s">
        <v>132</v>
      </c>
      <c r="D13" s="195">
        <f t="shared" si="0"/>
        <v>0</v>
      </c>
      <c r="E13" s="199"/>
      <c r="F13" s="200">
        <v>0</v>
      </c>
      <c r="G13" s="201">
        <v>0</v>
      </c>
      <c r="H13" s="198">
        <v>0</v>
      </c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</row>
    <row r="14" spans="1:34" ht="20.25" customHeight="1">
      <c r="A14" s="194" t="s">
        <v>133</v>
      </c>
      <c r="B14" s="199">
        <v>0</v>
      </c>
      <c r="C14" s="196" t="s">
        <v>134</v>
      </c>
      <c r="D14" s="195">
        <v>798467</v>
      </c>
      <c r="E14" s="199">
        <v>4900185</v>
      </c>
      <c r="F14" s="200">
        <v>0</v>
      </c>
      <c r="G14" s="201">
        <v>0</v>
      </c>
      <c r="H14" s="198">
        <v>0</v>
      </c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</row>
    <row r="15" spans="1:34" ht="20.25" customHeight="1">
      <c r="A15" s="203"/>
      <c r="B15" s="204"/>
      <c r="C15" s="205" t="s">
        <v>135</v>
      </c>
      <c r="D15" s="195">
        <f t="shared" si="0"/>
        <v>0</v>
      </c>
      <c r="E15" s="199"/>
      <c r="F15" s="200">
        <v>0</v>
      </c>
      <c r="G15" s="201">
        <v>0</v>
      </c>
      <c r="H15" s="198">
        <v>0</v>
      </c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</row>
    <row r="16" spans="1:34" ht="20.25" customHeight="1">
      <c r="A16" s="203"/>
      <c r="B16" s="199"/>
      <c r="C16" s="205" t="s">
        <v>136</v>
      </c>
      <c r="D16" s="195">
        <f t="shared" si="0"/>
        <v>1552745</v>
      </c>
      <c r="E16" s="199">
        <v>1552745</v>
      </c>
      <c r="F16" s="200">
        <v>0</v>
      </c>
      <c r="G16" s="201">
        <v>0</v>
      </c>
      <c r="H16" s="198">
        <v>0</v>
      </c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</row>
    <row r="17" spans="1:34" ht="20.25" customHeight="1">
      <c r="A17" s="203"/>
      <c r="B17" s="199"/>
      <c r="C17" s="205" t="s">
        <v>137</v>
      </c>
      <c r="D17" s="195">
        <f t="shared" si="0"/>
        <v>0</v>
      </c>
      <c r="E17" s="199"/>
      <c r="F17" s="200">
        <v>0</v>
      </c>
      <c r="G17" s="201">
        <v>0</v>
      </c>
      <c r="H17" s="198">
        <v>0</v>
      </c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</row>
    <row r="18" spans="1:34" ht="20.25" customHeight="1">
      <c r="A18" s="203"/>
      <c r="B18" s="199"/>
      <c r="C18" s="205" t="s">
        <v>138</v>
      </c>
      <c r="D18" s="195">
        <f t="shared" si="0"/>
        <v>0</v>
      </c>
      <c r="E18" s="80"/>
      <c r="F18" s="206"/>
      <c r="G18" s="201">
        <v>0</v>
      </c>
      <c r="H18" s="198">
        <v>0</v>
      </c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</row>
    <row r="19" spans="1:34" ht="20.25" customHeight="1">
      <c r="A19" s="203"/>
      <c r="B19" s="199"/>
      <c r="C19" s="205" t="s">
        <v>139</v>
      </c>
      <c r="D19" s="195">
        <f t="shared" si="0"/>
        <v>0</v>
      </c>
      <c r="E19" s="199"/>
      <c r="F19" s="200">
        <v>0</v>
      </c>
      <c r="G19" s="201">
        <v>0</v>
      </c>
      <c r="H19" s="198">
        <v>0</v>
      </c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</row>
    <row r="20" spans="1:34" ht="20.25" customHeight="1">
      <c r="A20" s="203"/>
      <c r="B20" s="199"/>
      <c r="C20" s="205" t="s">
        <v>140</v>
      </c>
      <c r="D20" s="195">
        <f t="shared" si="0"/>
        <v>0</v>
      </c>
      <c r="E20" s="199"/>
      <c r="F20" s="200">
        <v>0</v>
      </c>
      <c r="G20" s="201">
        <v>0</v>
      </c>
      <c r="H20" s="198">
        <v>0</v>
      </c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</row>
    <row r="21" spans="1:34" ht="20.25" customHeight="1">
      <c r="A21" s="203"/>
      <c r="B21" s="199"/>
      <c r="C21" s="205" t="s">
        <v>141</v>
      </c>
      <c r="D21" s="195">
        <f t="shared" si="0"/>
        <v>0</v>
      </c>
      <c r="E21" s="199"/>
      <c r="F21" s="200">
        <v>0</v>
      </c>
      <c r="G21" s="201">
        <v>0</v>
      </c>
      <c r="H21" s="198">
        <v>0</v>
      </c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</row>
    <row r="22" spans="1:34" ht="20.25" customHeight="1">
      <c r="A22" s="203"/>
      <c r="B22" s="199"/>
      <c r="C22" s="205" t="s">
        <v>142</v>
      </c>
      <c r="D22" s="195">
        <f t="shared" si="0"/>
        <v>0</v>
      </c>
      <c r="E22" s="199"/>
      <c r="F22" s="200">
        <v>0</v>
      </c>
      <c r="G22" s="201">
        <v>0</v>
      </c>
      <c r="H22" s="198">
        <v>0</v>
      </c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</row>
    <row r="23" spans="1:34" ht="20.25" customHeight="1">
      <c r="A23" s="203"/>
      <c r="B23" s="199"/>
      <c r="C23" s="205" t="s">
        <v>143</v>
      </c>
      <c r="D23" s="195">
        <f t="shared" si="0"/>
        <v>0</v>
      </c>
      <c r="E23" s="199"/>
      <c r="F23" s="200">
        <v>0</v>
      </c>
      <c r="G23" s="201">
        <v>0</v>
      </c>
      <c r="H23" s="198">
        <v>0</v>
      </c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</row>
    <row r="24" spans="1:34" ht="20.25" customHeight="1">
      <c r="A24" s="203"/>
      <c r="B24" s="199"/>
      <c r="C24" s="205" t="s">
        <v>144</v>
      </c>
      <c r="D24" s="195">
        <f t="shared" si="0"/>
        <v>0</v>
      </c>
      <c r="E24" s="199"/>
      <c r="F24" s="200">
        <v>0</v>
      </c>
      <c r="G24" s="201">
        <v>0</v>
      </c>
      <c r="H24" s="198">
        <v>0</v>
      </c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</row>
    <row r="25" spans="1:34" ht="20.25" customHeight="1">
      <c r="A25" s="203"/>
      <c r="B25" s="199"/>
      <c r="C25" s="205" t="s">
        <v>145</v>
      </c>
      <c r="D25" s="195">
        <f t="shared" si="0"/>
        <v>0</v>
      </c>
      <c r="E25" s="199"/>
      <c r="F25" s="206"/>
      <c r="G25" s="201">
        <v>0</v>
      </c>
      <c r="H25" s="198">
        <v>0</v>
      </c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</row>
    <row r="26" spans="1:34" ht="20.25" customHeight="1">
      <c r="A26" s="205"/>
      <c r="B26" s="199"/>
      <c r="C26" s="205" t="s">
        <v>146</v>
      </c>
      <c r="D26" s="195">
        <f t="shared" si="0"/>
        <v>1696801</v>
      </c>
      <c r="E26" s="199">
        <v>1696801</v>
      </c>
      <c r="F26" s="200">
        <v>0</v>
      </c>
      <c r="G26" s="201">
        <v>0</v>
      </c>
      <c r="H26" s="198">
        <v>0</v>
      </c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</row>
    <row r="27" spans="1:34" ht="20.25" customHeight="1">
      <c r="A27" s="205"/>
      <c r="B27" s="199"/>
      <c r="C27" s="205" t="s">
        <v>147</v>
      </c>
      <c r="D27" s="195">
        <f t="shared" si="0"/>
        <v>0</v>
      </c>
      <c r="E27" s="207"/>
      <c r="F27" s="200">
        <v>0</v>
      </c>
      <c r="G27" s="201">
        <v>0</v>
      </c>
      <c r="H27" s="198">
        <v>0</v>
      </c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</row>
    <row r="28" spans="1:34" ht="20.25" customHeight="1">
      <c r="A28" s="205"/>
      <c r="B28" s="199"/>
      <c r="C28" s="205" t="s">
        <v>148</v>
      </c>
      <c r="D28" s="195">
        <f t="shared" si="0"/>
        <v>0</v>
      </c>
      <c r="E28" s="207"/>
      <c r="F28" s="200">
        <v>0</v>
      </c>
      <c r="G28" s="201">
        <v>0</v>
      </c>
      <c r="H28" s="198">
        <v>0</v>
      </c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</row>
    <row r="29" spans="1:34" ht="20.25" customHeight="1">
      <c r="A29" s="205"/>
      <c r="B29" s="199"/>
      <c r="C29" s="205" t="s">
        <v>149</v>
      </c>
      <c r="D29" s="195"/>
      <c r="E29" s="207"/>
      <c r="F29" s="200"/>
      <c r="G29" s="201"/>
      <c r="H29" s="198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</row>
    <row r="30" spans="1:34" ht="20.25" customHeight="1">
      <c r="A30" s="205"/>
      <c r="B30" s="199"/>
      <c r="C30" s="205" t="s">
        <v>150</v>
      </c>
      <c r="D30" s="195">
        <f t="shared" si="0"/>
        <v>0</v>
      </c>
      <c r="E30" s="207">
        <v>0</v>
      </c>
      <c r="F30" s="200">
        <v>0</v>
      </c>
      <c r="G30" s="201">
        <v>0</v>
      </c>
      <c r="H30" s="198">
        <v>0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</row>
    <row r="31" spans="1:34" ht="20.25" customHeight="1">
      <c r="A31" s="205"/>
      <c r="B31" s="199"/>
      <c r="C31" s="205" t="s">
        <v>151</v>
      </c>
      <c r="D31" s="195">
        <f t="shared" si="0"/>
        <v>0</v>
      </c>
      <c r="E31" s="207">
        <v>0</v>
      </c>
      <c r="F31" s="200">
        <v>0</v>
      </c>
      <c r="G31" s="201">
        <v>0</v>
      </c>
      <c r="H31" s="198">
        <v>0</v>
      </c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</row>
    <row r="32" spans="1:34" ht="20.25" customHeight="1">
      <c r="A32" s="205"/>
      <c r="B32" s="199"/>
      <c r="C32" s="205" t="s">
        <v>152</v>
      </c>
      <c r="D32" s="195">
        <f t="shared" si="0"/>
        <v>0</v>
      </c>
      <c r="E32" s="207">
        <v>0</v>
      </c>
      <c r="F32" s="200">
        <v>0</v>
      </c>
      <c r="G32" s="201">
        <v>0</v>
      </c>
      <c r="H32" s="198">
        <v>0</v>
      </c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</row>
    <row r="33" spans="1:34" ht="20.25" customHeight="1">
      <c r="A33" s="205"/>
      <c r="B33" s="199"/>
      <c r="C33" s="205" t="s">
        <v>153</v>
      </c>
      <c r="D33" s="195">
        <f t="shared" si="0"/>
        <v>0</v>
      </c>
      <c r="E33" s="207">
        <v>0</v>
      </c>
      <c r="F33" s="200">
        <v>0</v>
      </c>
      <c r="G33" s="201">
        <v>0</v>
      </c>
      <c r="H33" s="198">
        <v>0</v>
      </c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</row>
    <row r="34" spans="1:34" ht="20.25" customHeight="1">
      <c r="A34" s="205"/>
      <c r="B34" s="199"/>
      <c r="C34" s="205" t="s">
        <v>154</v>
      </c>
      <c r="D34" s="195">
        <f t="shared" si="0"/>
        <v>0</v>
      </c>
      <c r="E34" s="207">
        <v>0</v>
      </c>
      <c r="F34" s="200">
        <v>0</v>
      </c>
      <c r="G34" s="201">
        <v>0</v>
      </c>
      <c r="H34" s="198">
        <v>0</v>
      </c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</row>
    <row r="35" spans="1:34" ht="20.25" customHeight="1">
      <c r="A35" s="205"/>
      <c r="B35" s="199"/>
      <c r="C35" s="205" t="s">
        <v>155</v>
      </c>
      <c r="D35" s="195">
        <f t="shared" si="0"/>
        <v>0</v>
      </c>
      <c r="E35" s="208">
        <v>0</v>
      </c>
      <c r="F35" s="209">
        <v>0</v>
      </c>
      <c r="G35" s="210">
        <v>0</v>
      </c>
      <c r="H35" s="211">
        <v>0</v>
      </c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</row>
    <row r="36" spans="1:34" ht="20.25" customHeight="1">
      <c r="A36" s="190"/>
      <c r="B36" s="212"/>
      <c r="C36" s="190"/>
      <c r="D36" s="212"/>
      <c r="E36" s="213"/>
      <c r="F36" s="214"/>
      <c r="G36" s="215"/>
      <c r="H36" s="21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</row>
    <row r="37" spans="1:34" ht="20.25" customHeight="1">
      <c r="A37" s="205"/>
      <c r="B37" s="199"/>
      <c r="C37" s="205" t="s">
        <v>156</v>
      </c>
      <c r="D37" s="216">
        <f>SUM(E37:H37)</f>
        <v>0</v>
      </c>
      <c r="E37" s="208">
        <v>0</v>
      </c>
      <c r="F37" s="209">
        <v>0</v>
      </c>
      <c r="G37" s="210">
        <v>0</v>
      </c>
      <c r="H37" s="211">
        <v>0</v>
      </c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</row>
    <row r="38" spans="1:34" ht="20.25" customHeight="1">
      <c r="A38" s="205"/>
      <c r="B38" s="212"/>
      <c r="C38" s="205"/>
      <c r="D38" s="212"/>
      <c r="E38" s="217"/>
      <c r="F38" s="218"/>
      <c r="G38" s="219"/>
      <c r="H38" s="219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</row>
    <row r="39" spans="1:34" ht="20.25" customHeight="1">
      <c r="A39" s="190" t="s">
        <v>52</v>
      </c>
      <c r="B39" s="212">
        <f>SUM(B6,B10)</f>
        <v>40728503</v>
      </c>
      <c r="C39" s="190" t="s">
        <v>53</v>
      </c>
      <c r="D39" s="216">
        <f>SUM(E39:H39)</f>
        <v>40728503</v>
      </c>
      <c r="E39" s="212">
        <f>SUM(E7:E37)</f>
        <v>40728503</v>
      </c>
      <c r="F39" s="220">
        <f>SUM(F7:F37)</f>
        <v>0</v>
      </c>
      <c r="G39" s="221">
        <f>SUM(G7:G37)</f>
        <v>0</v>
      </c>
      <c r="H39" s="221">
        <f>SUM(H7:H37)</f>
        <v>0</v>
      </c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</row>
    <row r="40" spans="1:34" ht="20.25" customHeight="1">
      <c r="A40" s="222"/>
      <c r="B40" s="223"/>
      <c r="C40" s="224"/>
      <c r="D40" s="184"/>
      <c r="E40" s="184"/>
      <c r="F40" s="224"/>
      <c r="G40" s="224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7"/>
  <sheetViews>
    <sheetView showZeros="0" workbookViewId="0" topLeftCell="A1">
      <selection activeCell="M10" sqref="M10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41"/>
      <c r="AN1" s="41"/>
      <c r="AO1" s="176" t="s">
        <v>157</v>
      </c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</row>
    <row r="2" spans="1:253" ht="19.5" customHeight="1">
      <c r="A2" s="148" t="s">
        <v>158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</row>
    <row r="3" spans="1:253" ht="19.5" customHeight="1">
      <c r="A3" s="6" t="s">
        <v>0</v>
      </c>
      <c r="B3" s="6"/>
      <c r="C3" s="6"/>
      <c r="D3" s="6"/>
      <c r="E3" s="85"/>
      <c r="F3" s="85"/>
      <c r="G3" s="85"/>
      <c r="H3" s="85"/>
      <c r="I3" s="85"/>
      <c r="J3" s="85"/>
      <c r="K3" s="167"/>
      <c r="L3" s="167"/>
      <c r="M3" s="167"/>
      <c r="N3" s="167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38"/>
      <c r="AJ3" s="38"/>
      <c r="AK3" s="38"/>
      <c r="AL3" s="38"/>
      <c r="AM3" s="41"/>
      <c r="AN3" s="41"/>
      <c r="AO3" s="177" t="s">
        <v>5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56</v>
      </c>
      <c r="B4" s="13"/>
      <c r="C4" s="149"/>
      <c r="D4" s="150"/>
      <c r="E4" s="151" t="s">
        <v>159</v>
      </c>
      <c r="F4" s="152" t="s">
        <v>160</v>
      </c>
      <c r="G4" s="153"/>
      <c r="H4" s="153"/>
      <c r="I4" s="153"/>
      <c r="J4" s="153"/>
      <c r="K4" s="153"/>
      <c r="L4" s="153"/>
      <c r="M4" s="153"/>
      <c r="N4" s="153"/>
      <c r="O4" s="169"/>
      <c r="P4" s="152" t="s">
        <v>161</v>
      </c>
      <c r="Q4" s="153"/>
      <c r="R4" s="153"/>
      <c r="S4" s="153"/>
      <c r="T4" s="153"/>
      <c r="U4" s="153"/>
      <c r="V4" s="153"/>
      <c r="W4" s="153"/>
      <c r="X4" s="153"/>
      <c r="Y4" s="169"/>
      <c r="Z4" s="172" t="s">
        <v>162</v>
      </c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100" t="s">
        <v>67</v>
      </c>
      <c r="B5" s="100"/>
      <c r="C5" s="17" t="s">
        <v>68</v>
      </c>
      <c r="D5" s="17" t="s">
        <v>113</v>
      </c>
      <c r="E5" s="151"/>
      <c r="F5" s="154" t="s">
        <v>57</v>
      </c>
      <c r="G5" s="155" t="s">
        <v>163</v>
      </c>
      <c r="H5" s="156"/>
      <c r="I5" s="170"/>
      <c r="J5" s="155" t="s">
        <v>164</v>
      </c>
      <c r="K5" s="156"/>
      <c r="L5" s="170"/>
      <c r="M5" s="155" t="s">
        <v>165</v>
      </c>
      <c r="N5" s="156"/>
      <c r="O5" s="170"/>
      <c r="P5" s="154" t="s">
        <v>57</v>
      </c>
      <c r="Q5" s="155" t="s">
        <v>163</v>
      </c>
      <c r="R5" s="156"/>
      <c r="S5" s="170"/>
      <c r="T5" s="155" t="s">
        <v>164</v>
      </c>
      <c r="U5" s="156"/>
      <c r="V5" s="170"/>
      <c r="W5" s="155" t="s">
        <v>118</v>
      </c>
      <c r="X5" s="156"/>
      <c r="Y5" s="170"/>
      <c r="Z5" s="154" t="s">
        <v>57</v>
      </c>
      <c r="AA5" s="174" t="s">
        <v>163</v>
      </c>
      <c r="AB5" s="175"/>
      <c r="AC5" s="175"/>
      <c r="AD5" s="174" t="s">
        <v>164</v>
      </c>
      <c r="AE5" s="175"/>
      <c r="AF5" s="175"/>
      <c r="AG5" s="174" t="s">
        <v>165</v>
      </c>
      <c r="AH5" s="175"/>
      <c r="AI5" s="175"/>
      <c r="AJ5" s="174" t="s">
        <v>166</v>
      </c>
      <c r="AK5" s="175"/>
      <c r="AL5" s="175"/>
      <c r="AM5" s="174" t="s">
        <v>119</v>
      </c>
      <c r="AN5" s="175"/>
      <c r="AO5" s="175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77</v>
      </c>
      <c r="B6" s="24" t="s">
        <v>78</v>
      </c>
      <c r="C6" s="23"/>
      <c r="D6" s="23"/>
      <c r="E6" s="157"/>
      <c r="F6" s="158"/>
      <c r="G6" s="159" t="s">
        <v>72</v>
      </c>
      <c r="H6" s="160" t="s">
        <v>109</v>
      </c>
      <c r="I6" s="160" t="s">
        <v>110</v>
      </c>
      <c r="J6" s="159" t="s">
        <v>72</v>
      </c>
      <c r="K6" s="160" t="s">
        <v>109</v>
      </c>
      <c r="L6" s="160" t="s">
        <v>110</v>
      </c>
      <c r="M6" s="159" t="s">
        <v>72</v>
      </c>
      <c r="N6" s="160" t="s">
        <v>109</v>
      </c>
      <c r="O6" s="23" t="s">
        <v>110</v>
      </c>
      <c r="P6" s="158"/>
      <c r="Q6" s="159" t="s">
        <v>72</v>
      </c>
      <c r="R6" s="24" t="s">
        <v>109</v>
      </c>
      <c r="S6" s="24" t="s">
        <v>110</v>
      </c>
      <c r="T6" s="159" t="s">
        <v>72</v>
      </c>
      <c r="U6" s="24" t="s">
        <v>109</v>
      </c>
      <c r="V6" s="23" t="s">
        <v>110</v>
      </c>
      <c r="W6" s="24" t="s">
        <v>72</v>
      </c>
      <c r="X6" s="24" t="s">
        <v>109</v>
      </c>
      <c r="Y6" s="24" t="s">
        <v>110</v>
      </c>
      <c r="Z6" s="158"/>
      <c r="AA6" s="159" t="s">
        <v>72</v>
      </c>
      <c r="AB6" s="24" t="s">
        <v>109</v>
      </c>
      <c r="AC6" s="24" t="s">
        <v>110</v>
      </c>
      <c r="AD6" s="159" t="s">
        <v>72</v>
      </c>
      <c r="AE6" s="24" t="s">
        <v>109</v>
      </c>
      <c r="AF6" s="24" t="s">
        <v>110</v>
      </c>
      <c r="AG6" s="159" t="s">
        <v>72</v>
      </c>
      <c r="AH6" s="160" t="s">
        <v>109</v>
      </c>
      <c r="AI6" s="160" t="s">
        <v>110</v>
      </c>
      <c r="AJ6" s="159" t="s">
        <v>72</v>
      </c>
      <c r="AK6" s="160" t="s">
        <v>109</v>
      </c>
      <c r="AL6" s="160" t="s">
        <v>110</v>
      </c>
      <c r="AM6" s="159" t="s">
        <v>72</v>
      </c>
      <c r="AN6" s="160" t="s">
        <v>109</v>
      </c>
      <c r="AO6" s="160" t="s">
        <v>110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7" customFormat="1" ht="19.5" customHeight="1">
      <c r="A7" s="82"/>
      <c r="B7" s="82"/>
      <c r="C7" s="161"/>
      <c r="D7" s="161" t="s">
        <v>57</v>
      </c>
      <c r="E7" s="82">
        <f>F7+P7+Z7</f>
        <v>40728503</v>
      </c>
      <c r="F7" s="82">
        <f>G7+J7+M7</f>
        <v>40728503</v>
      </c>
      <c r="G7" s="82">
        <f>H7+I7</f>
        <v>40728503</v>
      </c>
      <c r="H7" s="82">
        <f>H8+H13+H24</f>
        <v>31535013</v>
      </c>
      <c r="I7" s="82">
        <f>I8+I13+I24</f>
        <v>9193490</v>
      </c>
      <c r="J7" s="80">
        <v>0</v>
      </c>
      <c r="K7" s="161">
        <v>0</v>
      </c>
      <c r="L7" s="162">
        <v>0</v>
      </c>
      <c r="M7" s="171">
        <v>0</v>
      </c>
      <c r="N7" s="161">
        <v>0</v>
      </c>
      <c r="O7" s="162">
        <v>0</v>
      </c>
      <c r="P7" s="171">
        <v>0</v>
      </c>
      <c r="Q7" s="161">
        <v>0</v>
      </c>
      <c r="R7" s="161">
        <v>0</v>
      </c>
      <c r="S7" s="162">
        <v>0</v>
      </c>
      <c r="T7" s="171">
        <v>0</v>
      </c>
      <c r="U7" s="161">
        <v>0</v>
      </c>
      <c r="V7" s="161">
        <v>0</v>
      </c>
      <c r="W7" s="162">
        <v>0</v>
      </c>
      <c r="X7" s="171">
        <v>0</v>
      </c>
      <c r="Y7" s="162">
        <v>0</v>
      </c>
      <c r="Z7" s="171"/>
      <c r="AA7" s="161"/>
      <c r="AB7" s="161"/>
      <c r="AC7" s="162"/>
      <c r="AD7" s="171">
        <v>0</v>
      </c>
      <c r="AE7" s="161">
        <v>0</v>
      </c>
      <c r="AF7" s="162">
        <v>0</v>
      </c>
      <c r="AG7" s="171">
        <v>0</v>
      </c>
      <c r="AH7" s="161">
        <v>0</v>
      </c>
      <c r="AI7" s="162">
        <v>0</v>
      </c>
      <c r="AJ7" s="171"/>
      <c r="AK7" s="161"/>
      <c r="AL7" s="162"/>
      <c r="AM7" s="171">
        <v>0</v>
      </c>
      <c r="AN7" s="161">
        <v>0</v>
      </c>
      <c r="AO7" s="162">
        <v>0</v>
      </c>
      <c r="AP7" s="178"/>
      <c r="AQ7" s="179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  <c r="IN7" s="180"/>
      <c r="IO7" s="180"/>
      <c r="IP7" s="180"/>
      <c r="IQ7" s="180"/>
      <c r="IR7" s="180"/>
      <c r="IS7" s="180"/>
    </row>
    <row r="8" spans="1:253" s="147" customFormat="1" ht="19.5" customHeight="1">
      <c r="A8" s="82"/>
      <c r="B8" s="82"/>
      <c r="C8" s="161"/>
      <c r="D8" s="161" t="s">
        <v>167</v>
      </c>
      <c r="E8" s="82">
        <f>F8+P8+Z8</f>
        <v>23011955</v>
      </c>
      <c r="F8" s="82">
        <f>G8+J8+M8</f>
        <v>23011955</v>
      </c>
      <c r="G8" s="82">
        <f>SUM(H8:I8)</f>
        <v>23011955</v>
      </c>
      <c r="H8" s="82">
        <f>SUM(H9:H12)</f>
        <v>23011955</v>
      </c>
      <c r="I8" s="80">
        <f>SUM(I9:I12)</f>
        <v>0</v>
      </c>
      <c r="J8" s="80">
        <v>0</v>
      </c>
      <c r="K8" s="161">
        <v>0</v>
      </c>
      <c r="L8" s="162">
        <v>0</v>
      </c>
      <c r="M8" s="171">
        <v>0</v>
      </c>
      <c r="N8" s="161">
        <v>0</v>
      </c>
      <c r="O8" s="162">
        <v>0</v>
      </c>
      <c r="P8" s="171">
        <v>0</v>
      </c>
      <c r="Q8" s="161">
        <v>0</v>
      </c>
      <c r="R8" s="161">
        <v>0</v>
      </c>
      <c r="S8" s="162">
        <v>0</v>
      </c>
      <c r="T8" s="171">
        <v>0</v>
      </c>
      <c r="U8" s="161">
        <v>0</v>
      </c>
      <c r="V8" s="161">
        <v>0</v>
      </c>
      <c r="W8" s="162">
        <v>0</v>
      </c>
      <c r="X8" s="171">
        <v>0</v>
      </c>
      <c r="Y8" s="162">
        <v>0</v>
      </c>
      <c r="Z8" s="171"/>
      <c r="AA8" s="161"/>
      <c r="AB8" s="161"/>
      <c r="AC8" s="162"/>
      <c r="AD8" s="171">
        <v>0</v>
      </c>
      <c r="AE8" s="161">
        <v>0</v>
      </c>
      <c r="AF8" s="162">
        <v>0</v>
      </c>
      <c r="AG8" s="171">
        <v>0</v>
      </c>
      <c r="AH8" s="161">
        <v>0</v>
      </c>
      <c r="AI8" s="162">
        <v>0</v>
      </c>
      <c r="AJ8" s="171">
        <v>0</v>
      </c>
      <c r="AK8" s="161">
        <v>0</v>
      </c>
      <c r="AL8" s="162">
        <v>0</v>
      </c>
      <c r="AM8" s="171">
        <v>0</v>
      </c>
      <c r="AN8" s="161">
        <v>0</v>
      </c>
      <c r="AO8" s="162">
        <v>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  <c r="IG8" s="181"/>
      <c r="IH8" s="181"/>
      <c r="II8" s="181"/>
      <c r="IJ8" s="181"/>
      <c r="IK8" s="181"/>
      <c r="IL8" s="181"/>
      <c r="IM8" s="181"/>
      <c r="IN8" s="181"/>
      <c r="IO8" s="181"/>
      <c r="IP8" s="181"/>
      <c r="IQ8" s="181"/>
      <c r="IR8" s="181"/>
      <c r="IS8" s="181"/>
    </row>
    <row r="9" spans="1:253" s="147" customFormat="1" ht="19.5" customHeight="1">
      <c r="A9" s="80" t="s">
        <v>168</v>
      </c>
      <c r="B9" s="80" t="s">
        <v>82</v>
      </c>
      <c r="C9" s="161">
        <v>114101</v>
      </c>
      <c r="D9" s="162" t="s">
        <v>169</v>
      </c>
      <c r="E9" s="82">
        <f>F9+P9+Z9</f>
        <v>15128603</v>
      </c>
      <c r="F9" s="82">
        <f>G9+J9+M9</f>
        <v>15128603</v>
      </c>
      <c r="G9" s="82">
        <f>SUM(H9:I9)</f>
        <v>15128603</v>
      </c>
      <c r="H9" s="82">
        <v>15128603</v>
      </c>
      <c r="I9" s="80"/>
      <c r="J9" s="80">
        <v>0</v>
      </c>
      <c r="K9" s="161">
        <v>0</v>
      </c>
      <c r="L9" s="162">
        <v>0</v>
      </c>
      <c r="M9" s="171">
        <v>0</v>
      </c>
      <c r="N9" s="161">
        <v>0</v>
      </c>
      <c r="O9" s="162">
        <v>0</v>
      </c>
      <c r="P9" s="171">
        <v>0</v>
      </c>
      <c r="Q9" s="161">
        <v>0</v>
      </c>
      <c r="R9" s="161">
        <v>0</v>
      </c>
      <c r="S9" s="162">
        <v>0</v>
      </c>
      <c r="T9" s="171">
        <v>0</v>
      </c>
      <c r="U9" s="161">
        <v>0</v>
      </c>
      <c r="V9" s="161">
        <v>0</v>
      </c>
      <c r="W9" s="162">
        <v>0</v>
      </c>
      <c r="X9" s="171">
        <v>0</v>
      </c>
      <c r="Y9" s="162">
        <v>0</v>
      </c>
      <c r="Z9" s="171"/>
      <c r="AA9" s="161"/>
      <c r="AB9" s="161"/>
      <c r="AC9" s="162"/>
      <c r="AD9" s="171">
        <v>0</v>
      </c>
      <c r="AE9" s="161">
        <v>0</v>
      </c>
      <c r="AF9" s="162">
        <v>0</v>
      </c>
      <c r="AG9" s="171">
        <v>0</v>
      </c>
      <c r="AH9" s="161">
        <v>0</v>
      </c>
      <c r="AI9" s="162">
        <v>0</v>
      </c>
      <c r="AJ9" s="171">
        <v>0</v>
      </c>
      <c r="AK9" s="161">
        <v>0</v>
      </c>
      <c r="AL9" s="162">
        <v>0</v>
      </c>
      <c r="AM9" s="171">
        <v>0</v>
      </c>
      <c r="AN9" s="161">
        <v>0</v>
      </c>
      <c r="AO9" s="162">
        <v>0</v>
      </c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  <c r="IO9" s="181"/>
      <c r="IP9" s="181"/>
      <c r="IQ9" s="181"/>
      <c r="IR9" s="181"/>
      <c r="IS9" s="181"/>
    </row>
    <row r="10" spans="1:253" s="147" customFormat="1" ht="19.5" customHeight="1">
      <c r="A10" s="80" t="s">
        <v>168</v>
      </c>
      <c r="B10" s="80" t="s">
        <v>85</v>
      </c>
      <c r="C10" s="161">
        <v>114101</v>
      </c>
      <c r="D10" s="162" t="s">
        <v>170</v>
      </c>
      <c r="E10" s="82">
        <f aca="true" t="shared" si="0" ref="E10:E23">F10+P10+Z10</f>
        <v>3161848</v>
      </c>
      <c r="F10" s="82">
        <f aca="true" t="shared" si="1" ref="F10:F23">G10+J10+M10</f>
        <v>3161848</v>
      </c>
      <c r="G10" s="82">
        <f aca="true" t="shared" si="2" ref="G10:G23">SUM(H10:I10)</f>
        <v>3161848</v>
      </c>
      <c r="H10" s="82">
        <v>3161848</v>
      </c>
      <c r="I10" s="80"/>
      <c r="J10" s="80">
        <v>0</v>
      </c>
      <c r="K10" s="162">
        <v>0</v>
      </c>
      <c r="L10" s="162">
        <v>0</v>
      </c>
      <c r="M10" s="171">
        <v>0</v>
      </c>
      <c r="N10" s="161">
        <v>0</v>
      </c>
      <c r="O10" s="162">
        <v>0</v>
      </c>
      <c r="P10" s="171">
        <v>0</v>
      </c>
      <c r="Q10" s="161">
        <v>0</v>
      </c>
      <c r="R10" s="161">
        <v>0</v>
      </c>
      <c r="S10" s="162">
        <v>0</v>
      </c>
      <c r="T10" s="171">
        <v>0</v>
      </c>
      <c r="U10" s="161">
        <v>0</v>
      </c>
      <c r="V10" s="161">
        <v>0</v>
      </c>
      <c r="W10" s="162">
        <v>0</v>
      </c>
      <c r="X10" s="171">
        <v>0</v>
      </c>
      <c r="Y10" s="162">
        <v>0</v>
      </c>
      <c r="Z10" s="171"/>
      <c r="AA10" s="161"/>
      <c r="AB10" s="161"/>
      <c r="AC10" s="162"/>
      <c r="AD10" s="171">
        <v>0</v>
      </c>
      <c r="AE10" s="161">
        <v>0</v>
      </c>
      <c r="AF10" s="162">
        <v>0</v>
      </c>
      <c r="AG10" s="171">
        <v>0</v>
      </c>
      <c r="AH10" s="161">
        <v>0</v>
      </c>
      <c r="AI10" s="162">
        <v>0</v>
      </c>
      <c r="AJ10" s="171">
        <v>0</v>
      </c>
      <c r="AK10" s="161">
        <v>0</v>
      </c>
      <c r="AL10" s="162">
        <v>0</v>
      </c>
      <c r="AM10" s="171">
        <v>0</v>
      </c>
      <c r="AN10" s="161">
        <v>0</v>
      </c>
      <c r="AO10" s="162">
        <v>0</v>
      </c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  <c r="IG10" s="181"/>
      <c r="IH10" s="181"/>
      <c r="II10" s="181"/>
      <c r="IJ10" s="181"/>
      <c r="IK10" s="181"/>
      <c r="IL10" s="181"/>
      <c r="IM10" s="181"/>
      <c r="IN10" s="181"/>
      <c r="IO10" s="181"/>
      <c r="IP10" s="181"/>
      <c r="IQ10" s="181"/>
      <c r="IR10" s="181"/>
      <c r="IS10" s="181"/>
    </row>
    <row r="11" spans="1:253" s="147" customFormat="1" ht="19.5" customHeight="1">
      <c r="A11" s="80" t="s">
        <v>168</v>
      </c>
      <c r="B11" s="80" t="s">
        <v>103</v>
      </c>
      <c r="C11" s="161">
        <v>114101</v>
      </c>
      <c r="D11" s="163" t="s">
        <v>106</v>
      </c>
      <c r="E11" s="82">
        <f t="shared" si="0"/>
        <v>1361504</v>
      </c>
      <c r="F11" s="82">
        <f t="shared" si="1"/>
        <v>1361504</v>
      </c>
      <c r="G11" s="82">
        <f t="shared" si="2"/>
        <v>1361504</v>
      </c>
      <c r="H11" s="82">
        <v>1361504</v>
      </c>
      <c r="I11" s="80"/>
      <c r="J11" s="80">
        <v>0</v>
      </c>
      <c r="K11" s="162">
        <v>0</v>
      </c>
      <c r="L11" s="162">
        <v>0</v>
      </c>
      <c r="M11" s="171">
        <v>0</v>
      </c>
      <c r="N11" s="161">
        <v>0</v>
      </c>
      <c r="O11" s="162">
        <v>0</v>
      </c>
      <c r="P11" s="171">
        <v>0</v>
      </c>
      <c r="Q11" s="161">
        <v>0</v>
      </c>
      <c r="R11" s="161">
        <v>0</v>
      </c>
      <c r="S11" s="162">
        <v>0</v>
      </c>
      <c r="T11" s="171">
        <v>0</v>
      </c>
      <c r="U11" s="161">
        <v>0</v>
      </c>
      <c r="V11" s="161">
        <v>0</v>
      </c>
      <c r="W11" s="162">
        <v>0</v>
      </c>
      <c r="X11" s="171">
        <v>0</v>
      </c>
      <c r="Y11" s="162">
        <v>0</v>
      </c>
      <c r="Z11" s="171">
        <v>0</v>
      </c>
      <c r="AA11" s="161">
        <v>0</v>
      </c>
      <c r="AB11" s="161">
        <v>0</v>
      </c>
      <c r="AC11" s="162">
        <v>0</v>
      </c>
      <c r="AD11" s="171">
        <v>0</v>
      </c>
      <c r="AE11" s="161">
        <v>0</v>
      </c>
      <c r="AF11" s="162">
        <v>0</v>
      </c>
      <c r="AG11" s="171">
        <v>0</v>
      </c>
      <c r="AH11" s="161">
        <v>0</v>
      </c>
      <c r="AI11" s="162">
        <v>0</v>
      </c>
      <c r="AJ11" s="171">
        <v>0</v>
      </c>
      <c r="AK11" s="161">
        <v>0</v>
      </c>
      <c r="AL11" s="162">
        <v>0</v>
      </c>
      <c r="AM11" s="171">
        <v>0</v>
      </c>
      <c r="AN11" s="161">
        <v>0</v>
      </c>
      <c r="AO11" s="162">
        <v>0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  <c r="IL11" s="181"/>
      <c r="IM11" s="181"/>
      <c r="IN11" s="181"/>
      <c r="IO11" s="181"/>
      <c r="IP11" s="181"/>
      <c r="IQ11" s="181"/>
      <c r="IR11" s="181"/>
      <c r="IS11" s="181"/>
    </row>
    <row r="12" spans="1:253" s="147" customFormat="1" ht="19.5" customHeight="1">
      <c r="A12" s="80" t="s">
        <v>168</v>
      </c>
      <c r="B12" s="80" t="s">
        <v>171</v>
      </c>
      <c r="C12" s="161">
        <v>114101</v>
      </c>
      <c r="D12" s="162" t="s">
        <v>172</v>
      </c>
      <c r="E12" s="82">
        <f t="shared" si="0"/>
        <v>3360000</v>
      </c>
      <c r="F12" s="82">
        <f t="shared" si="1"/>
        <v>3360000</v>
      </c>
      <c r="G12" s="82">
        <f t="shared" si="2"/>
        <v>3360000</v>
      </c>
      <c r="H12" s="164">
        <v>3360000</v>
      </c>
      <c r="I12" s="80"/>
      <c r="J12" s="80">
        <v>0</v>
      </c>
      <c r="K12" s="162">
        <v>0</v>
      </c>
      <c r="L12" s="162">
        <v>0</v>
      </c>
      <c r="M12" s="171">
        <v>0</v>
      </c>
      <c r="N12" s="161">
        <v>0</v>
      </c>
      <c r="O12" s="162">
        <v>0</v>
      </c>
      <c r="P12" s="171">
        <v>0</v>
      </c>
      <c r="Q12" s="161">
        <v>0</v>
      </c>
      <c r="R12" s="161">
        <v>0</v>
      </c>
      <c r="S12" s="162">
        <v>0</v>
      </c>
      <c r="T12" s="171">
        <v>0</v>
      </c>
      <c r="U12" s="161">
        <v>0</v>
      </c>
      <c r="V12" s="161">
        <v>0</v>
      </c>
      <c r="W12" s="162">
        <v>0</v>
      </c>
      <c r="X12" s="171">
        <v>0</v>
      </c>
      <c r="Y12" s="162">
        <v>0</v>
      </c>
      <c r="Z12" s="171">
        <v>0</v>
      </c>
      <c r="AA12" s="161">
        <v>0</v>
      </c>
      <c r="AB12" s="161">
        <v>0</v>
      </c>
      <c r="AC12" s="162">
        <v>0</v>
      </c>
      <c r="AD12" s="171">
        <v>0</v>
      </c>
      <c r="AE12" s="161">
        <v>0</v>
      </c>
      <c r="AF12" s="162">
        <v>0</v>
      </c>
      <c r="AG12" s="171">
        <v>0</v>
      </c>
      <c r="AH12" s="161">
        <v>0</v>
      </c>
      <c r="AI12" s="162">
        <v>0</v>
      </c>
      <c r="AJ12" s="171">
        <v>0</v>
      </c>
      <c r="AK12" s="161">
        <v>0</v>
      </c>
      <c r="AL12" s="162">
        <v>0</v>
      </c>
      <c r="AM12" s="171">
        <v>0</v>
      </c>
      <c r="AN12" s="161">
        <v>0</v>
      </c>
      <c r="AO12" s="162">
        <v>0</v>
      </c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  <c r="IG12" s="181"/>
      <c r="IH12" s="181"/>
      <c r="II12" s="181"/>
      <c r="IJ12" s="181"/>
      <c r="IK12" s="181"/>
      <c r="IL12" s="181"/>
      <c r="IM12" s="181"/>
      <c r="IN12" s="181"/>
      <c r="IO12" s="181"/>
      <c r="IP12" s="181"/>
      <c r="IQ12" s="181"/>
      <c r="IR12" s="181"/>
      <c r="IS12" s="181"/>
    </row>
    <row r="13" spans="1:253" s="147" customFormat="1" ht="19.5" customHeight="1">
      <c r="A13" s="82"/>
      <c r="B13" s="82"/>
      <c r="C13" s="161"/>
      <c r="D13" s="162" t="s">
        <v>173</v>
      </c>
      <c r="E13" s="82">
        <f>SUM(E14:E23)</f>
        <v>14750348</v>
      </c>
      <c r="F13" s="82">
        <f>SUM(F14:F23)</f>
        <v>14750348</v>
      </c>
      <c r="G13" s="82">
        <f>SUM(G14:G23)</f>
        <v>14750348</v>
      </c>
      <c r="H13" s="82">
        <f>SUM(H14:H23)</f>
        <v>5556858</v>
      </c>
      <c r="I13" s="82">
        <f>SUM(I14:I23)</f>
        <v>9193490</v>
      </c>
      <c r="J13" s="80">
        <v>0</v>
      </c>
      <c r="K13" s="162">
        <v>0</v>
      </c>
      <c r="L13" s="162">
        <v>0</v>
      </c>
      <c r="M13" s="171">
        <v>0</v>
      </c>
      <c r="N13" s="161">
        <v>0</v>
      </c>
      <c r="O13" s="162">
        <v>0</v>
      </c>
      <c r="P13" s="171">
        <v>0</v>
      </c>
      <c r="Q13" s="161">
        <v>0</v>
      </c>
      <c r="R13" s="161">
        <v>0</v>
      </c>
      <c r="S13" s="162">
        <v>0</v>
      </c>
      <c r="T13" s="171">
        <v>0</v>
      </c>
      <c r="U13" s="161">
        <v>0</v>
      </c>
      <c r="V13" s="161">
        <v>0</v>
      </c>
      <c r="W13" s="162">
        <v>0</v>
      </c>
      <c r="X13" s="171">
        <v>0</v>
      </c>
      <c r="Y13" s="162">
        <v>0</v>
      </c>
      <c r="Z13" s="171">
        <v>0</v>
      </c>
      <c r="AA13" s="161">
        <v>0</v>
      </c>
      <c r="AB13" s="161">
        <v>0</v>
      </c>
      <c r="AC13" s="162">
        <v>0</v>
      </c>
      <c r="AD13" s="171">
        <v>0</v>
      </c>
      <c r="AE13" s="161">
        <v>0</v>
      </c>
      <c r="AF13" s="162">
        <v>0</v>
      </c>
      <c r="AG13" s="171">
        <v>0</v>
      </c>
      <c r="AH13" s="161">
        <v>0</v>
      </c>
      <c r="AI13" s="162">
        <v>0</v>
      </c>
      <c r="AJ13" s="171">
        <v>0</v>
      </c>
      <c r="AK13" s="161">
        <v>0</v>
      </c>
      <c r="AL13" s="162">
        <v>0</v>
      </c>
      <c r="AM13" s="171">
        <v>0</v>
      </c>
      <c r="AN13" s="161">
        <v>0</v>
      </c>
      <c r="AO13" s="162">
        <v>0</v>
      </c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  <c r="IL13" s="181"/>
      <c r="IM13" s="181"/>
      <c r="IN13" s="181"/>
      <c r="IO13" s="181"/>
      <c r="IP13" s="181"/>
      <c r="IQ13" s="181"/>
      <c r="IR13" s="181"/>
      <c r="IS13" s="181"/>
    </row>
    <row r="14" spans="1:253" s="147" customFormat="1" ht="19.5" customHeight="1">
      <c r="A14" s="80" t="s">
        <v>174</v>
      </c>
      <c r="B14" s="80" t="s">
        <v>82</v>
      </c>
      <c r="C14" s="161">
        <v>114101</v>
      </c>
      <c r="D14" s="162" t="s">
        <v>175</v>
      </c>
      <c r="E14" s="82">
        <f t="shared" si="0"/>
        <v>3548184</v>
      </c>
      <c r="F14" s="82">
        <f t="shared" si="1"/>
        <v>3548184</v>
      </c>
      <c r="G14" s="82">
        <f t="shared" si="2"/>
        <v>3548184</v>
      </c>
      <c r="H14" s="82">
        <v>3548184</v>
      </c>
      <c r="I14" s="80"/>
      <c r="J14" s="80"/>
      <c r="K14" s="162"/>
      <c r="L14" s="162"/>
      <c r="M14" s="171"/>
      <c r="N14" s="161"/>
      <c r="O14" s="162"/>
      <c r="P14" s="171"/>
      <c r="Q14" s="161"/>
      <c r="R14" s="161"/>
      <c r="S14" s="162"/>
      <c r="T14" s="171"/>
      <c r="U14" s="161"/>
      <c r="V14" s="161"/>
      <c r="W14" s="162"/>
      <c r="X14" s="171"/>
      <c r="Y14" s="162"/>
      <c r="Z14" s="171"/>
      <c r="AA14" s="161"/>
      <c r="AB14" s="161"/>
      <c r="AC14" s="162"/>
      <c r="AD14" s="171"/>
      <c r="AE14" s="161"/>
      <c r="AF14" s="162"/>
      <c r="AG14" s="171"/>
      <c r="AH14" s="161"/>
      <c r="AI14" s="162"/>
      <c r="AJ14" s="171"/>
      <c r="AK14" s="161"/>
      <c r="AL14" s="162"/>
      <c r="AM14" s="171"/>
      <c r="AN14" s="161"/>
      <c r="AO14" s="162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  <c r="IG14" s="181"/>
      <c r="IH14" s="181"/>
      <c r="II14" s="181"/>
      <c r="IJ14" s="181"/>
      <c r="IK14" s="181"/>
      <c r="IL14" s="181"/>
      <c r="IM14" s="181"/>
      <c r="IN14" s="181"/>
      <c r="IO14" s="181"/>
      <c r="IP14" s="181"/>
      <c r="IQ14" s="181"/>
      <c r="IR14" s="181"/>
      <c r="IS14" s="181"/>
    </row>
    <row r="15" spans="1:253" s="147" customFormat="1" ht="19.5" customHeight="1">
      <c r="A15" s="80" t="s">
        <v>174</v>
      </c>
      <c r="B15" s="80" t="s">
        <v>85</v>
      </c>
      <c r="C15" s="161">
        <v>114101</v>
      </c>
      <c r="D15" s="162" t="s">
        <v>176</v>
      </c>
      <c r="E15" s="82">
        <f t="shared" si="0"/>
        <v>30000</v>
      </c>
      <c r="F15" s="82">
        <f t="shared" si="1"/>
        <v>30000</v>
      </c>
      <c r="G15" s="82">
        <f t="shared" si="2"/>
        <v>30000</v>
      </c>
      <c r="H15" s="82">
        <v>30000</v>
      </c>
      <c r="I15" s="80"/>
      <c r="J15" s="80"/>
      <c r="K15" s="162"/>
      <c r="L15" s="162"/>
      <c r="M15" s="171"/>
      <c r="N15" s="161"/>
      <c r="O15" s="162"/>
      <c r="P15" s="171"/>
      <c r="Q15" s="161"/>
      <c r="R15" s="161"/>
      <c r="S15" s="162"/>
      <c r="T15" s="171"/>
      <c r="U15" s="161"/>
      <c r="V15" s="161"/>
      <c r="W15" s="162"/>
      <c r="X15" s="171"/>
      <c r="Y15" s="162"/>
      <c r="Z15" s="171"/>
      <c r="AA15" s="161"/>
      <c r="AB15" s="161"/>
      <c r="AC15" s="162"/>
      <c r="AD15" s="171"/>
      <c r="AE15" s="161"/>
      <c r="AF15" s="162"/>
      <c r="AG15" s="171"/>
      <c r="AH15" s="161"/>
      <c r="AI15" s="162"/>
      <c r="AJ15" s="171"/>
      <c r="AK15" s="161"/>
      <c r="AL15" s="162"/>
      <c r="AM15" s="171"/>
      <c r="AN15" s="161"/>
      <c r="AO15" s="162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  <c r="IL15" s="181"/>
      <c r="IM15" s="181"/>
      <c r="IN15" s="181"/>
      <c r="IO15" s="181"/>
      <c r="IP15" s="181"/>
      <c r="IQ15" s="181"/>
      <c r="IR15" s="181"/>
      <c r="IS15" s="181"/>
    </row>
    <row r="16" spans="1:253" s="147" customFormat="1" ht="19.5" customHeight="1">
      <c r="A16" s="80" t="s">
        <v>174</v>
      </c>
      <c r="B16" s="80" t="s">
        <v>103</v>
      </c>
      <c r="C16" s="161">
        <v>114101</v>
      </c>
      <c r="D16" s="162" t="s">
        <v>177</v>
      </c>
      <c r="E16" s="82">
        <f t="shared" si="0"/>
        <v>40000</v>
      </c>
      <c r="F16" s="82">
        <f t="shared" si="1"/>
        <v>40000</v>
      </c>
      <c r="G16" s="82">
        <f t="shared" si="2"/>
        <v>40000</v>
      </c>
      <c r="H16" s="82">
        <v>40000</v>
      </c>
      <c r="I16" s="80"/>
      <c r="J16" s="81"/>
      <c r="K16" s="161"/>
      <c r="L16" s="162"/>
      <c r="M16" s="171"/>
      <c r="N16" s="161"/>
      <c r="O16" s="162"/>
      <c r="P16" s="171"/>
      <c r="Q16" s="161"/>
      <c r="R16" s="161"/>
      <c r="S16" s="162"/>
      <c r="T16" s="171"/>
      <c r="U16" s="161"/>
      <c r="V16" s="161"/>
      <c r="W16" s="162"/>
      <c r="X16" s="171"/>
      <c r="Y16" s="162"/>
      <c r="Z16" s="171"/>
      <c r="AA16" s="161"/>
      <c r="AB16" s="161"/>
      <c r="AC16" s="162"/>
      <c r="AD16" s="171"/>
      <c r="AE16" s="161"/>
      <c r="AF16" s="162"/>
      <c r="AG16" s="171"/>
      <c r="AH16" s="161"/>
      <c r="AI16" s="162"/>
      <c r="AJ16" s="171"/>
      <c r="AK16" s="161"/>
      <c r="AL16" s="162"/>
      <c r="AM16" s="171"/>
      <c r="AN16" s="161"/>
      <c r="AO16" s="162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  <c r="IG16" s="181"/>
      <c r="IH16" s="181"/>
      <c r="II16" s="181"/>
      <c r="IJ16" s="181"/>
      <c r="IK16" s="181"/>
      <c r="IL16" s="181"/>
      <c r="IM16" s="181"/>
      <c r="IN16" s="181"/>
      <c r="IO16" s="181"/>
      <c r="IP16" s="181"/>
      <c r="IQ16" s="181"/>
      <c r="IR16" s="181"/>
      <c r="IS16" s="181"/>
    </row>
    <row r="17" spans="1:253" s="147" customFormat="1" ht="19.5" customHeight="1">
      <c r="A17" s="80" t="s">
        <v>174</v>
      </c>
      <c r="B17" s="76" t="s">
        <v>96</v>
      </c>
      <c r="C17" s="161">
        <v>114101</v>
      </c>
      <c r="D17" s="162" t="s">
        <v>178</v>
      </c>
      <c r="E17" s="82">
        <f t="shared" si="0"/>
        <v>390000</v>
      </c>
      <c r="F17" s="82">
        <f t="shared" si="1"/>
        <v>390000</v>
      </c>
      <c r="G17" s="82">
        <f t="shared" si="2"/>
        <v>390000</v>
      </c>
      <c r="H17" s="82">
        <v>390000</v>
      </c>
      <c r="I17" s="80"/>
      <c r="J17" s="81"/>
      <c r="K17" s="161"/>
      <c r="L17" s="162"/>
      <c r="M17" s="171"/>
      <c r="N17" s="161"/>
      <c r="O17" s="162"/>
      <c r="P17" s="171"/>
      <c r="Q17" s="161"/>
      <c r="R17" s="161"/>
      <c r="S17" s="162"/>
      <c r="T17" s="171"/>
      <c r="U17" s="161"/>
      <c r="V17" s="161"/>
      <c r="W17" s="162"/>
      <c r="X17" s="171"/>
      <c r="Y17" s="162"/>
      <c r="Z17" s="171"/>
      <c r="AA17" s="161"/>
      <c r="AB17" s="161"/>
      <c r="AC17" s="162"/>
      <c r="AD17" s="171"/>
      <c r="AE17" s="161"/>
      <c r="AF17" s="162"/>
      <c r="AG17" s="171"/>
      <c r="AH17" s="161"/>
      <c r="AI17" s="162"/>
      <c r="AJ17" s="171"/>
      <c r="AK17" s="161"/>
      <c r="AL17" s="162"/>
      <c r="AM17" s="171"/>
      <c r="AN17" s="161"/>
      <c r="AO17" s="162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  <c r="IG17" s="181"/>
      <c r="IH17" s="181"/>
      <c r="II17" s="181"/>
      <c r="IJ17" s="181"/>
      <c r="IK17" s="181"/>
      <c r="IL17" s="181"/>
      <c r="IM17" s="181"/>
      <c r="IN17" s="181"/>
      <c r="IO17" s="181"/>
      <c r="IP17" s="181"/>
      <c r="IQ17" s="181"/>
      <c r="IR17" s="181"/>
      <c r="IS17" s="181"/>
    </row>
    <row r="18" spans="1:253" s="147" customFormat="1" ht="19.5" customHeight="1">
      <c r="A18" s="80" t="s">
        <v>174</v>
      </c>
      <c r="B18" s="76" t="s">
        <v>179</v>
      </c>
      <c r="C18" s="161">
        <v>114101</v>
      </c>
      <c r="D18" s="162" t="s">
        <v>180</v>
      </c>
      <c r="E18" s="82">
        <f t="shared" si="0"/>
        <v>200000</v>
      </c>
      <c r="F18" s="82">
        <f t="shared" si="1"/>
        <v>200000</v>
      </c>
      <c r="G18" s="82">
        <f t="shared" si="2"/>
        <v>200000</v>
      </c>
      <c r="H18" s="82">
        <v>200000</v>
      </c>
      <c r="I18" s="80"/>
      <c r="J18" s="81"/>
      <c r="K18" s="161"/>
      <c r="L18" s="162"/>
      <c r="M18" s="171"/>
      <c r="N18" s="161"/>
      <c r="O18" s="162"/>
      <c r="P18" s="171"/>
      <c r="Q18" s="161"/>
      <c r="R18" s="161"/>
      <c r="S18" s="162"/>
      <c r="T18" s="171"/>
      <c r="U18" s="161"/>
      <c r="V18" s="161"/>
      <c r="W18" s="162"/>
      <c r="X18" s="171"/>
      <c r="Y18" s="162"/>
      <c r="Z18" s="171"/>
      <c r="AA18" s="161"/>
      <c r="AB18" s="161"/>
      <c r="AC18" s="162"/>
      <c r="AD18" s="171"/>
      <c r="AE18" s="161"/>
      <c r="AF18" s="162"/>
      <c r="AG18" s="171"/>
      <c r="AH18" s="161"/>
      <c r="AI18" s="162"/>
      <c r="AJ18" s="171"/>
      <c r="AK18" s="161"/>
      <c r="AL18" s="162"/>
      <c r="AM18" s="171"/>
      <c r="AN18" s="161"/>
      <c r="AO18" s="162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  <c r="IO18" s="181"/>
      <c r="IP18" s="181"/>
      <c r="IQ18" s="181"/>
      <c r="IR18" s="181"/>
      <c r="IS18" s="181"/>
    </row>
    <row r="19" spans="1:253" s="147" customFormat="1" ht="19.5" customHeight="1">
      <c r="A19" s="80" t="s">
        <v>174</v>
      </c>
      <c r="B19" s="76" t="s">
        <v>87</v>
      </c>
      <c r="C19" s="161">
        <v>114101</v>
      </c>
      <c r="D19" s="162" t="s">
        <v>181</v>
      </c>
      <c r="E19" s="82">
        <f t="shared" si="0"/>
        <v>570000</v>
      </c>
      <c r="F19" s="82">
        <f t="shared" si="1"/>
        <v>570000</v>
      </c>
      <c r="G19" s="82">
        <f t="shared" si="2"/>
        <v>570000</v>
      </c>
      <c r="H19" s="82">
        <v>570000</v>
      </c>
      <c r="I19" s="80"/>
      <c r="J19" s="81"/>
      <c r="K19" s="161"/>
      <c r="L19" s="162"/>
      <c r="M19" s="171"/>
      <c r="N19" s="161"/>
      <c r="O19" s="162"/>
      <c r="P19" s="171"/>
      <c r="Q19" s="161"/>
      <c r="R19" s="161"/>
      <c r="S19" s="162"/>
      <c r="T19" s="171"/>
      <c r="U19" s="161"/>
      <c r="V19" s="161"/>
      <c r="W19" s="162"/>
      <c r="X19" s="171"/>
      <c r="Y19" s="162"/>
      <c r="Z19" s="171"/>
      <c r="AA19" s="161"/>
      <c r="AB19" s="161"/>
      <c r="AC19" s="162"/>
      <c r="AD19" s="171"/>
      <c r="AE19" s="161"/>
      <c r="AF19" s="162"/>
      <c r="AG19" s="171"/>
      <c r="AH19" s="161"/>
      <c r="AI19" s="162"/>
      <c r="AJ19" s="171"/>
      <c r="AK19" s="161"/>
      <c r="AL19" s="162"/>
      <c r="AM19" s="171"/>
      <c r="AN19" s="161"/>
      <c r="AO19" s="162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  <c r="IO19" s="181"/>
      <c r="IP19" s="181"/>
      <c r="IQ19" s="181"/>
      <c r="IR19" s="181"/>
      <c r="IS19" s="181"/>
    </row>
    <row r="20" spans="1:253" s="147" customFormat="1" ht="19.5" customHeight="1">
      <c r="A20" s="80" t="s">
        <v>174</v>
      </c>
      <c r="B20" s="76" t="s">
        <v>182</v>
      </c>
      <c r="C20" s="161">
        <v>114101</v>
      </c>
      <c r="D20" s="162" t="s">
        <v>183</v>
      </c>
      <c r="E20" s="82">
        <f t="shared" si="0"/>
        <v>250000</v>
      </c>
      <c r="F20" s="82">
        <f t="shared" si="1"/>
        <v>250000</v>
      </c>
      <c r="G20" s="82">
        <f t="shared" si="2"/>
        <v>250000</v>
      </c>
      <c r="H20" s="82">
        <v>250000</v>
      </c>
      <c r="I20" s="80"/>
      <c r="J20" s="81"/>
      <c r="K20" s="161"/>
      <c r="L20" s="162"/>
      <c r="M20" s="171"/>
      <c r="N20" s="161"/>
      <c r="O20" s="162"/>
      <c r="P20" s="171"/>
      <c r="Q20" s="161"/>
      <c r="R20" s="161"/>
      <c r="S20" s="162"/>
      <c r="T20" s="171"/>
      <c r="U20" s="161"/>
      <c r="V20" s="161"/>
      <c r="W20" s="162"/>
      <c r="X20" s="171"/>
      <c r="Y20" s="162"/>
      <c r="Z20" s="171"/>
      <c r="AA20" s="161"/>
      <c r="AB20" s="161"/>
      <c r="AC20" s="162"/>
      <c r="AD20" s="171"/>
      <c r="AE20" s="161"/>
      <c r="AF20" s="162"/>
      <c r="AG20" s="171"/>
      <c r="AH20" s="161"/>
      <c r="AI20" s="162"/>
      <c r="AJ20" s="171"/>
      <c r="AK20" s="161"/>
      <c r="AL20" s="162"/>
      <c r="AM20" s="171"/>
      <c r="AN20" s="161"/>
      <c r="AO20" s="162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  <c r="IO20" s="181"/>
      <c r="IP20" s="181"/>
      <c r="IQ20" s="181"/>
      <c r="IR20" s="181"/>
      <c r="IS20" s="181"/>
    </row>
    <row r="21" spans="1:253" s="147" customFormat="1" ht="19.5" customHeight="1">
      <c r="A21" s="80" t="s">
        <v>174</v>
      </c>
      <c r="B21" s="76" t="s">
        <v>171</v>
      </c>
      <c r="C21" s="161">
        <v>114101</v>
      </c>
      <c r="D21" s="162" t="s">
        <v>184</v>
      </c>
      <c r="E21" s="82">
        <f t="shared" si="0"/>
        <v>9317550</v>
      </c>
      <c r="F21" s="82">
        <f t="shared" si="1"/>
        <v>9317550</v>
      </c>
      <c r="G21" s="82">
        <f t="shared" si="2"/>
        <v>9317550</v>
      </c>
      <c r="H21" s="82">
        <v>364060</v>
      </c>
      <c r="I21" s="80">
        <v>8953490</v>
      </c>
      <c r="J21" s="81"/>
      <c r="K21" s="161"/>
      <c r="L21" s="162"/>
      <c r="M21" s="171"/>
      <c r="N21" s="161"/>
      <c r="O21" s="162"/>
      <c r="P21" s="171"/>
      <c r="Q21" s="161"/>
      <c r="R21" s="161"/>
      <c r="S21" s="162"/>
      <c r="T21" s="171"/>
      <c r="U21" s="161"/>
      <c r="V21" s="161"/>
      <c r="W21" s="162"/>
      <c r="X21" s="171"/>
      <c r="Y21" s="162"/>
      <c r="Z21" s="171"/>
      <c r="AA21" s="161"/>
      <c r="AB21" s="161"/>
      <c r="AC21" s="162"/>
      <c r="AD21" s="171"/>
      <c r="AE21" s="161"/>
      <c r="AF21" s="162"/>
      <c r="AG21" s="171"/>
      <c r="AH21" s="161"/>
      <c r="AI21" s="162"/>
      <c r="AJ21" s="171"/>
      <c r="AK21" s="161"/>
      <c r="AL21" s="162"/>
      <c r="AM21" s="171"/>
      <c r="AN21" s="161"/>
      <c r="AO21" s="162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  <c r="IG21" s="181"/>
      <c r="IH21" s="181"/>
      <c r="II21" s="181"/>
      <c r="IJ21" s="181"/>
      <c r="IK21" s="181"/>
      <c r="IL21" s="181"/>
      <c r="IM21" s="181"/>
      <c r="IN21" s="181"/>
      <c r="IO21" s="181"/>
      <c r="IP21" s="181"/>
      <c r="IQ21" s="181"/>
      <c r="IR21" s="181"/>
      <c r="IS21" s="181"/>
    </row>
    <row r="22" spans="1:253" s="147" customFormat="1" ht="19.5" customHeight="1">
      <c r="A22" s="80">
        <v>503</v>
      </c>
      <c r="B22" s="76" t="s">
        <v>103</v>
      </c>
      <c r="C22" s="161">
        <v>114101</v>
      </c>
      <c r="D22" s="162" t="s">
        <v>185</v>
      </c>
      <c r="E22" s="82">
        <f t="shared" si="0"/>
        <v>240000</v>
      </c>
      <c r="F22" s="82">
        <f t="shared" si="1"/>
        <v>240000</v>
      </c>
      <c r="G22" s="82">
        <f t="shared" si="2"/>
        <v>240000</v>
      </c>
      <c r="H22" s="82"/>
      <c r="I22" s="80">
        <v>240000</v>
      </c>
      <c r="J22" s="81"/>
      <c r="K22" s="161"/>
      <c r="L22" s="162"/>
      <c r="M22" s="171"/>
      <c r="N22" s="161"/>
      <c r="O22" s="162"/>
      <c r="P22" s="171"/>
      <c r="Q22" s="161"/>
      <c r="R22" s="161"/>
      <c r="S22" s="162"/>
      <c r="T22" s="171"/>
      <c r="U22" s="161"/>
      <c r="V22" s="161"/>
      <c r="W22" s="162"/>
      <c r="X22" s="171"/>
      <c r="Y22" s="162"/>
      <c r="Z22" s="171"/>
      <c r="AA22" s="161"/>
      <c r="AB22" s="161"/>
      <c r="AC22" s="162"/>
      <c r="AD22" s="171"/>
      <c r="AE22" s="161"/>
      <c r="AF22" s="162"/>
      <c r="AG22" s="171"/>
      <c r="AH22" s="161"/>
      <c r="AI22" s="162"/>
      <c r="AJ22" s="171"/>
      <c r="AK22" s="161"/>
      <c r="AL22" s="162"/>
      <c r="AM22" s="171"/>
      <c r="AN22" s="161"/>
      <c r="AO22" s="162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  <c r="IG22" s="181"/>
      <c r="IH22" s="181"/>
      <c r="II22" s="181"/>
      <c r="IJ22" s="181"/>
      <c r="IK22" s="181"/>
      <c r="IL22" s="181"/>
      <c r="IM22" s="181"/>
      <c r="IN22" s="181"/>
      <c r="IO22" s="181"/>
      <c r="IP22" s="181"/>
      <c r="IQ22" s="181"/>
      <c r="IR22" s="181"/>
      <c r="IS22" s="181"/>
    </row>
    <row r="23" spans="1:253" s="147" customFormat="1" ht="19.5" customHeight="1">
      <c r="A23" s="80">
        <v>505</v>
      </c>
      <c r="B23" s="76" t="s">
        <v>85</v>
      </c>
      <c r="C23" s="161">
        <v>114101</v>
      </c>
      <c r="D23" s="162" t="s">
        <v>186</v>
      </c>
      <c r="E23" s="82">
        <f t="shared" si="0"/>
        <v>164614</v>
      </c>
      <c r="F23" s="82">
        <f t="shared" si="1"/>
        <v>164614</v>
      </c>
      <c r="G23" s="82">
        <f t="shared" si="2"/>
        <v>164614</v>
      </c>
      <c r="H23" s="82">
        <v>164614</v>
      </c>
      <c r="I23" s="80"/>
      <c r="J23" s="81"/>
      <c r="K23" s="161"/>
      <c r="L23" s="162"/>
      <c r="M23" s="171"/>
      <c r="N23" s="161"/>
      <c r="O23" s="162"/>
      <c r="P23" s="171"/>
      <c r="Q23" s="161"/>
      <c r="R23" s="161"/>
      <c r="S23" s="162"/>
      <c r="T23" s="171"/>
      <c r="U23" s="161"/>
      <c r="V23" s="161"/>
      <c r="W23" s="162"/>
      <c r="X23" s="171"/>
      <c r="Y23" s="162"/>
      <c r="Z23" s="171"/>
      <c r="AA23" s="161"/>
      <c r="AB23" s="161"/>
      <c r="AC23" s="162"/>
      <c r="AD23" s="171"/>
      <c r="AE23" s="161"/>
      <c r="AF23" s="162"/>
      <c r="AG23" s="171"/>
      <c r="AH23" s="161"/>
      <c r="AI23" s="162"/>
      <c r="AJ23" s="171"/>
      <c r="AK23" s="161"/>
      <c r="AL23" s="162"/>
      <c r="AM23" s="171"/>
      <c r="AN23" s="161"/>
      <c r="AO23" s="162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  <c r="HR23" s="181"/>
      <c r="HS23" s="181"/>
      <c r="HT23" s="181"/>
      <c r="HU23" s="181"/>
      <c r="HV23" s="181"/>
      <c r="HW23" s="181"/>
      <c r="HX23" s="181"/>
      <c r="HY23" s="181"/>
      <c r="HZ23" s="181"/>
      <c r="IA23" s="181"/>
      <c r="IB23" s="181"/>
      <c r="IC23" s="181"/>
      <c r="ID23" s="181"/>
      <c r="IE23" s="181"/>
      <c r="IF23" s="181"/>
      <c r="IG23" s="181"/>
      <c r="IH23" s="181"/>
      <c r="II23" s="181"/>
      <c r="IJ23" s="181"/>
      <c r="IK23" s="181"/>
      <c r="IL23" s="181"/>
      <c r="IM23" s="181"/>
      <c r="IN23" s="181"/>
      <c r="IO23" s="181"/>
      <c r="IP23" s="181"/>
      <c r="IQ23" s="181"/>
      <c r="IR23" s="181"/>
      <c r="IS23" s="181"/>
    </row>
    <row r="24" spans="1:253" s="147" customFormat="1" ht="19.5" customHeight="1">
      <c r="A24" s="80"/>
      <c r="B24" s="80"/>
      <c r="C24" s="161"/>
      <c r="D24" s="162" t="s">
        <v>187</v>
      </c>
      <c r="E24" s="82">
        <f>SUM(E25:E27)</f>
        <v>2966200</v>
      </c>
      <c r="F24" s="82">
        <f>SUM(F25:F27)</f>
        <v>2966200</v>
      </c>
      <c r="G24" s="82">
        <f>SUM(G25:G27)</f>
        <v>2966200</v>
      </c>
      <c r="H24" s="82">
        <f>SUM(H25:H27)</f>
        <v>2966200</v>
      </c>
      <c r="I24" s="80"/>
      <c r="J24" s="81"/>
      <c r="K24" s="161"/>
      <c r="L24" s="162"/>
      <c r="M24" s="171"/>
      <c r="N24" s="161"/>
      <c r="O24" s="162"/>
      <c r="P24" s="171"/>
      <c r="Q24" s="161"/>
      <c r="R24" s="161"/>
      <c r="S24" s="162"/>
      <c r="T24" s="171"/>
      <c r="U24" s="161"/>
      <c r="V24" s="161"/>
      <c r="W24" s="162"/>
      <c r="X24" s="171"/>
      <c r="Y24" s="162"/>
      <c r="Z24" s="171"/>
      <c r="AA24" s="161"/>
      <c r="AB24" s="161"/>
      <c r="AC24" s="162"/>
      <c r="AD24" s="171"/>
      <c r="AE24" s="161"/>
      <c r="AF24" s="162"/>
      <c r="AG24" s="171"/>
      <c r="AH24" s="161"/>
      <c r="AI24" s="162"/>
      <c r="AJ24" s="171"/>
      <c r="AK24" s="161"/>
      <c r="AL24" s="162"/>
      <c r="AM24" s="171"/>
      <c r="AN24" s="161"/>
      <c r="AO24" s="162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1"/>
      <c r="GB24" s="181"/>
      <c r="GC24" s="181"/>
      <c r="GD24" s="181"/>
      <c r="GE24" s="181"/>
      <c r="GF24" s="181"/>
      <c r="GG24" s="181"/>
      <c r="GH24" s="181"/>
      <c r="GI24" s="181"/>
      <c r="GJ24" s="181"/>
      <c r="GK24" s="181"/>
      <c r="GL24" s="181"/>
      <c r="GM24" s="181"/>
      <c r="GN24" s="181"/>
      <c r="GO24" s="181"/>
      <c r="GP24" s="181"/>
      <c r="GQ24" s="181"/>
      <c r="GR24" s="181"/>
      <c r="GS24" s="181"/>
      <c r="GT24" s="181"/>
      <c r="GU24" s="181"/>
      <c r="GV24" s="181"/>
      <c r="GW24" s="181"/>
      <c r="GX24" s="181"/>
      <c r="GY24" s="181"/>
      <c r="GZ24" s="181"/>
      <c r="HA24" s="181"/>
      <c r="HB24" s="181"/>
      <c r="HC24" s="181"/>
      <c r="HD24" s="181"/>
      <c r="HE24" s="181"/>
      <c r="HF24" s="181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  <c r="HR24" s="181"/>
      <c r="HS24" s="181"/>
      <c r="HT24" s="181"/>
      <c r="HU24" s="181"/>
      <c r="HV24" s="181"/>
      <c r="HW24" s="181"/>
      <c r="HX24" s="181"/>
      <c r="HY24" s="181"/>
      <c r="HZ24" s="181"/>
      <c r="IA24" s="181"/>
      <c r="IB24" s="181"/>
      <c r="IC24" s="181"/>
      <c r="ID24" s="181"/>
      <c r="IE24" s="181"/>
      <c r="IF24" s="181"/>
      <c r="IG24" s="181"/>
      <c r="IH24" s="181"/>
      <c r="II24" s="181"/>
      <c r="IJ24" s="181"/>
      <c r="IK24" s="181"/>
      <c r="IL24" s="181"/>
      <c r="IM24" s="181"/>
      <c r="IN24" s="181"/>
      <c r="IO24" s="181"/>
      <c r="IP24" s="181"/>
      <c r="IQ24" s="181"/>
      <c r="IR24" s="181"/>
      <c r="IS24" s="181"/>
    </row>
    <row r="25" spans="1:253" s="147" customFormat="1" ht="19.5" customHeight="1">
      <c r="A25" s="82" t="s">
        <v>188</v>
      </c>
      <c r="B25" s="82" t="s">
        <v>96</v>
      </c>
      <c r="C25" s="161">
        <v>114101</v>
      </c>
      <c r="D25" s="161" t="s">
        <v>189</v>
      </c>
      <c r="E25" s="82">
        <f>F25+P25+Z25</f>
        <v>317784</v>
      </c>
      <c r="F25" s="82">
        <f>G25+J25+M25</f>
        <v>317784</v>
      </c>
      <c r="G25" s="82">
        <f>SUM(H25:I25)</f>
        <v>317784</v>
      </c>
      <c r="H25" s="82">
        <v>317784</v>
      </c>
      <c r="I25" s="80"/>
      <c r="J25" s="81"/>
      <c r="K25" s="161"/>
      <c r="L25" s="162"/>
      <c r="M25" s="171"/>
      <c r="N25" s="161"/>
      <c r="O25" s="162"/>
      <c r="P25" s="171"/>
      <c r="Q25" s="161"/>
      <c r="R25" s="161"/>
      <c r="S25" s="162"/>
      <c r="T25" s="171"/>
      <c r="U25" s="161"/>
      <c r="V25" s="161"/>
      <c r="W25" s="162"/>
      <c r="X25" s="171"/>
      <c r="Y25" s="162"/>
      <c r="Z25" s="171"/>
      <c r="AA25" s="161"/>
      <c r="AB25" s="161"/>
      <c r="AC25" s="162"/>
      <c r="AD25" s="171"/>
      <c r="AE25" s="161"/>
      <c r="AF25" s="162"/>
      <c r="AG25" s="171"/>
      <c r="AH25" s="161"/>
      <c r="AI25" s="162"/>
      <c r="AJ25" s="171"/>
      <c r="AK25" s="161"/>
      <c r="AL25" s="162"/>
      <c r="AM25" s="171"/>
      <c r="AN25" s="161"/>
      <c r="AO25" s="162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1"/>
      <c r="GZ25" s="181"/>
      <c r="HA25" s="181"/>
      <c r="HB25" s="181"/>
      <c r="HC25" s="181"/>
      <c r="HD25" s="181"/>
      <c r="HE25" s="181"/>
      <c r="HF25" s="181"/>
      <c r="HG25" s="181"/>
      <c r="HH25" s="181"/>
      <c r="HI25" s="181"/>
      <c r="HJ25" s="181"/>
      <c r="HK25" s="181"/>
      <c r="HL25" s="181"/>
      <c r="HM25" s="181"/>
      <c r="HN25" s="181"/>
      <c r="HO25" s="181"/>
      <c r="HP25" s="181"/>
      <c r="HQ25" s="181"/>
      <c r="HR25" s="181"/>
      <c r="HS25" s="181"/>
      <c r="HT25" s="181"/>
      <c r="HU25" s="181"/>
      <c r="HV25" s="181"/>
      <c r="HW25" s="181"/>
      <c r="HX25" s="181"/>
      <c r="HY25" s="181"/>
      <c r="HZ25" s="181"/>
      <c r="IA25" s="181"/>
      <c r="IB25" s="181"/>
      <c r="IC25" s="181"/>
      <c r="ID25" s="181"/>
      <c r="IE25" s="181"/>
      <c r="IF25" s="181"/>
      <c r="IG25" s="181"/>
      <c r="IH25" s="181"/>
      <c r="II25" s="181"/>
      <c r="IJ25" s="181"/>
      <c r="IK25" s="181"/>
      <c r="IL25" s="181"/>
      <c r="IM25" s="181"/>
      <c r="IN25" s="181"/>
      <c r="IO25" s="181"/>
      <c r="IP25" s="181"/>
      <c r="IQ25" s="181"/>
      <c r="IR25" s="181"/>
      <c r="IS25" s="181"/>
    </row>
    <row r="26" spans="1:253" s="147" customFormat="1" ht="19.5" customHeight="1">
      <c r="A26" s="82" t="s">
        <v>188</v>
      </c>
      <c r="B26" s="82" t="s">
        <v>190</v>
      </c>
      <c r="C26" s="161">
        <v>114101</v>
      </c>
      <c r="D26" s="161" t="s">
        <v>191</v>
      </c>
      <c r="E26" s="82">
        <f>F26+P26+Z26</f>
        <v>328416</v>
      </c>
      <c r="F26" s="82">
        <f>G26+J26+M26</f>
        <v>328416</v>
      </c>
      <c r="G26" s="82">
        <f>SUM(H26:I26)</f>
        <v>328416</v>
      </c>
      <c r="H26" s="82">
        <v>328416</v>
      </c>
      <c r="I26" s="80"/>
      <c r="J26" s="81"/>
      <c r="K26" s="161"/>
      <c r="L26" s="162"/>
      <c r="M26" s="171"/>
      <c r="N26" s="161"/>
      <c r="O26" s="162"/>
      <c r="P26" s="171"/>
      <c r="Q26" s="161"/>
      <c r="R26" s="161"/>
      <c r="S26" s="162"/>
      <c r="T26" s="171"/>
      <c r="U26" s="161"/>
      <c r="V26" s="161"/>
      <c r="W26" s="162"/>
      <c r="X26" s="171"/>
      <c r="Y26" s="162"/>
      <c r="Z26" s="171"/>
      <c r="AA26" s="161"/>
      <c r="AB26" s="161"/>
      <c r="AC26" s="162"/>
      <c r="AD26" s="171"/>
      <c r="AE26" s="161"/>
      <c r="AF26" s="162"/>
      <c r="AG26" s="171"/>
      <c r="AH26" s="161"/>
      <c r="AI26" s="162"/>
      <c r="AJ26" s="171"/>
      <c r="AK26" s="161"/>
      <c r="AL26" s="162"/>
      <c r="AM26" s="171"/>
      <c r="AN26" s="161"/>
      <c r="AO26" s="162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181"/>
      <c r="FV26" s="181"/>
      <c r="FW26" s="181"/>
      <c r="FX26" s="181"/>
      <c r="FY26" s="181"/>
      <c r="FZ26" s="181"/>
      <c r="GA26" s="181"/>
      <c r="GB26" s="181"/>
      <c r="GC26" s="181"/>
      <c r="GD26" s="181"/>
      <c r="GE26" s="181"/>
      <c r="GF26" s="181"/>
      <c r="GG26" s="181"/>
      <c r="GH26" s="181"/>
      <c r="GI26" s="181"/>
      <c r="GJ26" s="181"/>
      <c r="GK26" s="181"/>
      <c r="GL26" s="181"/>
      <c r="GM26" s="181"/>
      <c r="GN26" s="181"/>
      <c r="GO26" s="181"/>
      <c r="GP26" s="181"/>
      <c r="GQ26" s="181"/>
      <c r="GR26" s="181"/>
      <c r="GS26" s="181"/>
      <c r="GT26" s="181"/>
      <c r="GU26" s="181"/>
      <c r="GV26" s="181"/>
      <c r="GW26" s="181"/>
      <c r="GX26" s="181"/>
      <c r="GY26" s="181"/>
      <c r="GZ26" s="181"/>
      <c r="HA26" s="181"/>
      <c r="HB26" s="181"/>
      <c r="HC26" s="181"/>
      <c r="HD26" s="181"/>
      <c r="HE26" s="181"/>
      <c r="HF26" s="181"/>
      <c r="HG26" s="181"/>
      <c r="HH26" s="181"/>
      <c r="HI26" s="181"/>
      <c r="HJ26" s="181"/>
      <c r="HK26" s="181"/>
      <c r="HL26" s="181"/>
      <c r="HM26" s="181"/>
      <c r="HN26" s="181"/>
      <c r="HO26" s="181"/>
      <c r="HP26" s="181"/>
      <c r="HQ26" s="181"/>
      <c r="HR26" s="181"/>
      <c r="HS26" s="181"/>
      <c r="HT26" s="181"/>
      <c r="HU26" s="181"/>
      <c r="HV26" s="181"/>
      <c r="HW26" s="181"/>
      <c r="HX26" s="181"/>
      <c r="HY26" s="181"/>
      <c r="HZ26" s="181"/>
      <c r="IA26" s="181"/>
      <c r="IB26" s="181"/>
      <c r="IC26" s="181"/>
      <c r="ID26" s="181"/>
      <c r="IE26" s="181"/>
      <c r="IF26" s="181"/>
      <c r="IG26" s="181"/>
      <c r="IH26" s="181"/>
      <c r="II26" s="181"/>
      <c r="IJ26" s="181"/>
      <c r="IK26" s="181"/>
      <c r="IL26" s="181"/>
      <c r="IM26" s="181"/>
      <c r="IN26" s="181"/>
      <c r="IO26" s="181"/>
      <c r="IP26" s="181"/>
      <c r="IQ26" s="181"/>
      <c r="IR26" s="181"/>
      <c r="IS26" s="181"/>
    </row>
    <row r="27" spans="1:253" s="147" customFormat="1" ht="19.5" customHeight="1">
      <c r="A27" s="82" t="s">
        <v>188</v>
      </c>
      <c r="B27" s="82" t="s">
        <v>171</v>
      </c>
      <c r="C27" s="161">
        <v>114101</v>
      </c>
      <c r="D27" s="165" t="s">
        <v>192</v>
      </c>
      <c r="E27" s="82">
        <f>F27+P27+Z27</f>
        <v>2320000</v>
      </c>
      <c r="F27" s="82">
        <f>G27+J27+M27</f>
        <v>2320000</v>
      </c>
      <c r="G27" s="82">
        <f>SUM(H27:I27)</f>
        <v>2320000</v>
      </c>
      <c r="H27" s="82">
        <v>2320000</v>
      </c>
      <c r="I27" s="80"/>
      <c r="J27" s="81"/>
      <c r="K27" s="161"/>
      <c r="L27" s="162"/>
      <c r="M27" s="171"/>
      <c r="N27" s="161"/>
      <c r="O27" s="162"/>
      <c r="P27" s="171"/>
      <c r="Q27" s="161"/>
      <c r="R27" s="161"/>
      <c r="S27" s="162"/>
      <c r="T27" s="171"/>
      <c r="U27" s="161"/>
      <c r="V27" s="161"/>
      <c r="W27" s="162"/>
      <c r="X27" s="171"/>
      <c r="Y27" s="162"/>
      <c r="Z27" s="171"/>
      <c r="AA27" s="161"/>
      <c r="AB27" s="161"/>
      <c r="AC27" s="162"/>
      <c r="AD27" s="171"/>
      <c r="AE27" s="161"/>
      <c r="AF27" s="162"/>
      <c r="AG27" s="171"/>
      <c r="AH27" s="161"/>
      <c r="AI27" s="162"/>
      <c r="AJ27" s="171"/>
      <c r="AK27" s="161"/>
      <c r="AL27" s="162"/>
      <c r="AM27" s="171"/>
      <c r="AN27" s="161"/>
      <c r="AO27" s="162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181"/>
      <c r="FV27" s="181"/>
      <c r="FW27" s="181"/>
      <c r="FX27" s="181"/>
      <c r="FY27" s="181"/>
      <c r="FZ27" s="181"/>
      <c r="GA27" s="181"/>
      <c r="GB27" s="181"/>
      <c r="GC27" s="181"/>
      <c r="GD27" s="181"/>
      <c r="GE27" s="181"/>
      <c r="GF27" s="181"/>
      <c r="GG27" s="181"/>
      <c r="GH27" s="181"/>
      <c r="GI27" s="181"/>
      <c r="GJ27" s="181"/>
      <c r="GK27" s="181"/>
      <c r="GL27" s="181"/>
      <c r="GM27" s="181"/>
      <c r="GN27" s="181"/>
      <c r="GO27" s="181"/>
      <c r="GP27" s="181"/>
      <c r="GQ27" s="181"/>
      <c r="GR27" s="181"/>
      <c r="GS27" s="181"/>
      <c r="GT27" s="181"/>
      <c r="GU27" s="181"/>
      <c r="GV27" s="181"/>
      <c r="GW27" s="181"/>
      <c r="GX27" s="181"/>
      <c r="GY27" s="181"/>
      <c r="GZ27" s="181"/>
      <c r="HA27" s="181"/>
      <c r="HB27" s="181"/>
      <c r="HC27" s="181"/>
      <c r="HD27" s="181"/>
      <c r="HE27" s="181"/>
      <c r="HF27" s="181"/>
      <c r="HG27" s="181"/>
      <c r="HH27" s="181"/>
      <c r="HI27" s="181"/>
      <c r="HJ27" s="181"/>
      <c r="HK27" s="181"/>
      <c r="HL27" s="181"/>
      <c r="HM27" s="181"/>
      <c r="HN27" s="181"/>
      <c r="HO27" s="181"/>
      <c r="HP27" s="181"/>
      <c r="HQ27" s="181"/>
      <c r="HR27" s="181"/>
      <c r="HS27" s="181"/>
      <c r="HT27" s="181"/>
      <c r="HU27" s="181"/>
      <c r="HV27" s="181"/>
      <c r="HW27" s="181"/>
      <c r="HX27" s="181"/>
      <c r="HY27" s="181"/>
      <c r="HZ27" s="181"/>
      <c r="IA27" s="181"/>
      <c r="IB27" s="181"/>
      <c r="IC27" s="181"/>
      <c r="ID27" s="181"/>
      <c r="IE27" s="181"/>
      <c r="IF27" s="181"/>
      <c r="IG27" s="181"/>
      <c r="IH27" s="181"/>
      <c r="II27" s="181"/>
      <c r="IJ27" s="181"/>
      <c r="IK27" s="181"/>
      <c r="IL27" s="181"/>
      <c r="IM27" s="181"/>
      <c r="IN27" s="181"/>
      <c r="IO27" s="181"/>
      <c r="IP27" s="181"/>
      <c r="IQ27" s="181"/>
      <c r="IR27" s="181"/>
      <c r="IS27" s="181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  <ignoredErrors>
    <ignoredError sqref="G9:G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9"/>
  <sheetViews>
    <sheetView showGridLines="0" showZeros="0" workbookViewId="0" topLeftCell="A1">
      <pane xSplit="5" ySplit="6" topLeftCell="F7" activePane="bottomRight" state="frozen"/>
      <selection pane="bottomRight" activeCell="O19" sqref="O19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3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27"/>
      <c r="AH1" s="127"/>
      <c r="DH1" s="141" t="s">
        <v>193</v>
      </c>
    </row>
    <row r="2" spans="1:112" ht="19.5" customHeight="1">
      <c r="A2" s="5" t="s">
        <v>194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0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85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42" t="s">
        <v>5</v>
      </c>
      <c r="DI3" s="38"/>
    </row>
    <row r="4" spans="1:113" ht="19.5" customHeight="1">
      <c r="A4" s="12" t="s">
        <v>56</v>
      </c>
      <c r="B4" s="12"/>
      <c r="C4" s="12"/>
      <c r="D4" s="12"/>
      <c r="E4" s="114" t="s">
        <v>57</v>
      </c>
      <c r="F4" s="115" t="s">
        <v>195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21" t="s">
        <v>186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30" t="s">
        <v>196</v>
      </c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2" t="s">
        <v>197</v>
      </c>
      <c r="BJ4" s="133"/>
      <c r="BK4" s="133"/>
      <c r="BL4" s="133"/>
      <c r="BM4" s="130"/>
      <c r="BN4" s="134" t="s">
        <v>198</v>
      </c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7"/>
      <c r="CA4" s="131" t="s">
        <v>199</v>
      </c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9" t="s">
        <v>200</v>
      </c>
      <c r="CS4" s="133"/>
      <c r="CT4" s="130"/>
      <c r="CU4" s="139" t="s">
        <v>201</v>
      </c>
      <c r="CV4" s="133"/>
      <c r="CW4" s="133"/>
      <c r="CX4" s="133"/>
      <c r="CY4" s="133"/>
      <c r="CZ4" s="130"/>
      <c r="DA4" s="143" t="s">
        <v>202</v>
      </c>
      <c r="DB4" s="144"/>
      <c r="DC4" s="145"/>
      <c r="DD4" s="143" t="s">
        <v>203</v>
      </c>
      <c r="DE4" s="144"/>
      <c r="DF4" s="144"/>
      <c r="DG4" s="144"/>
      <c r="DH4" s="145"/>
      <c r="DI4" s="38"/>
    </row>
    <row r="5" spans="1:113" ht="19.5" customHeight="1">
      <c r="A5" s="9" t="s">
        <v>67</v>
      </c>
      <c r="B5" s="9"/>
      <c r="C5" s="117"/>
      <c r="D5" s="52" t="s">
        <v>204</v>
      </c>
      <c r="E5" s="18"/>
      <c r="F5" s="118" t="s">
        <v>72</v>
      </c>
      <c r="G5" s="118" t="s">
        <v>205</v>
      </c>
      <c r="H5" s="118" t="s">
        <v>206</v>
      </c>
      <c r="I5" s="118" t="s">
        <v>207</v>
      </c>
      <c r="J5" s="24" t="s">
        <v>208</v>
      </c>
      <c r="K5" s="118" t="s">
        <v>209</v>
      </c>
      <c r="L5" s="118" t="s">
        <v>210</v>
      </c>
      <c r="M5" s="24" t="s">
        <v>211</v>
      </c>
      <c r="N5" s="24" t="s">
        <v>212</v>
      </c>
      <c r="O5" s="24" t="s">
        <v>213</v>
      </c>
      <c r="P5" s="24" t="s">
        <v>214</v>
      </c>
      <c r="Q5" s="24" t="s">
        <v>106</v>
      </c>
      <c r="R5" s="24" t="s">
        <v>215</v>
      </c>
      <c r="S5" s="122" t="s">
        <v>172</v>
      </c>
      <c r="T5" s="118" t="s">
        <v>72</v>
      </c>
      <c r="U5" s="118" t="s">
        <v>216</v>
      </c>
      <c r="V5" s="118" t="s">
        <v>217</v>
      </c>
      <c r="W5" s="118" t="s">
        <v>218</v>
      </c>
      <c r="X5" s="118" t="s">
        <v>219</v>
      </c>
      <c r="Y5" s="118" t="s">
        <v>220</v>
      </c>
      <c r="Z5" s="118" t="s">
        <v>221</v>
      </c>
      <c r="AA5" s="118" t="s">
        <v>222</v>
      </c>
      <c r="AB5" s="24" t="s">
        <v>223</v>
      </c>
      <c r="AC5" s="118" t="s">
        <v>224</v>
      </c>
      <c r="AD5" s="118" t="s">
        <v>225</v>
      </c>
      <c r="AE5" s="125" t="s">
        <v>226</v>
      </c>
      <c r="AF5" s="118" t="s">
        <v>183</v>
      </c>
      <c r="AG5" s="118" t="s">
        <v>227</v>
      </c>
      <c r="AH5" s="118" t="s">
        <v>176</v>
      </c>
      <c r="AI5" s="118" t="s">
        <v>177</v>
      </c>
      <c r="AJ5" s="125" t="s">
        <v>180</v>
      </c>
      <c r="AK5" s="118" t="s">
        <v>228</v>
      </c>
      <c r="AL5" s="118" t="s">
        <v>229</v>
      </c>
      <c r="AM5" s="118" t="s">
        <v>230</v>
      </c>
      <c r="AN5" s="118" t="s">
        <v>231</v>
      </c>
      <c r="AO5" s="118" t="s">
        <v>178</v>
      </c>
      <c r="AP5" s="118" t="s">
        <v>232</v>
      </c>
      <c r="AQ5" s="118" t="s">
        <v>233</v>
      </c>
      <c r="AR5" s="125" t="s">
        <v>234</v>
      </c>
      <c r="AS5" s="118" t="s">
        <v>235</v>
      </c>
      <c r="AT5" s="24" t="s">
        <v>236</v>
      </c>
      <c r="AU5" s="118" t="s">
        <v>184</v>
      </c>
      <c r="AV5" s="18" t="s">
        <v>72</v>
      </c>
      <c r="AW5" s="18" t="s">
        <v>237</v>
      </c>
      <c r="AX5" s="24" t="s">
        <v>238</v>
      </c>
      <c r="AY5" s="24" t="s">
        <v>239</v>
      </c>
      <c r="AZ5" s="18" t="s">
        <v>240</v>
      </c>
      <c r="BA5" s="24" t="s">
        <v>241</v>
      </c>
      <c r="BB5" s="18" t="s">
        <v>242</v>
      </c>
      <c r="BC5" s="18" t="s">
        <v>243</v>
      </c>
      <c r="BD5" s="18" t="s">
        <v>244</v>
      </c>
      <c r="BE5" s="24" t="s">
        <v>245</v>
      </c>
      <c r="BF5" s="24" t="s">
        <v>246</v>
      </c>
      <c r="BG5" s="24" t="s">
        <v>247</v>
      </c>
      <c r="BH5" s="18" t="s">
        <v>248</v>
      </c>
      <c r="BI5" s="18" t="s">
        <v>72</v>
      </c>
      <c r="BJ5" s="18" t="s">
        <v>249</v>
      </c>
      <c r="BK5" s="18" t="s">
        <v>250</v>
      </c>
      <c r="BL5" s="24" t="s">
        <v>251</v>
      </c>
      <c r="BM5" s="24" t="s">
        <v>252</v>
      </c>
      <c r="BN5" s="136" t="s">
        <v>72</v>
      </c>
      <c r="BO5" s="136" t="s">
        <v>253</v>
      </c>
      <c r="BP5" s="136" t="s">
        <v>254</v>
      </c>
      <c r="BQ5" s="136" t="s">
        <v>255</v>
      </c>
      <c r="BR5" s="136" t="s">
        <v>256</v>
      </c>
      <c r="BS5" s="136" t="s">
        <v>257</v>
      </c>
      <c r="BT5" s="136" t="s">
        <v>258</v>
      </c>
      <c r="BU5" s="136" t="s">
        <v>259</v>
      </c>
      <c r="BV5" s="136" t="s">
        <v>185</v>
      </c>
      <c r="BW5" s="136" t="s">
        <v>260</v>
      </c>
      <c r="BX5" s="138" t="s">
        <v>261</v>
      </c>
      <c r="BY5" s="138" t="s">
        <v>262</v>
      </c>
      <c r="BZ5" s="136" t="s">
        <v>263</v>
      </c>
      <c r="CA5" s="18" t="s">
        <v>72</v>
      </c>
      <c r="CB5" s="18" t="s">
        <v>253</v>
      </c>
      <c r="CC5" s="18" t="s">
        <v>254</v>
      </c>
      <c r="CD5" s="18" t="s">
        <v>255</v>
      </c>
      <c r="CE5" s="18" t="s">
        <v>256</v>
      </c>
      <c r="CF5" s="18" t="s">
        <v>257</v>
      </c>
      <c r="CG5" s="18" t="s">
        <v>258</v>
      </c>
      <c r="CH5" s="18" t="s">
        <v>259</v>
      </c>
      <c r="CI5" s="18" t="s">
        <v>264</v>
      </c>
      <c r="CJ5" s="18" t="s">
        <v>265</v>
      </c>
      <c r="CK5" s="18" t="s">
        <v>266</v>
      </c>
      <c r="CL5" s="18" t="s">
        <v>267</v>
      </c>
      <c r="CM5" s="126" t="s">
        <v>185</v>
      </c>
      <c r="CN5" s="18" t="s">
        <v>260</v>
      </c>
      <c r="CO5" s="24" t="s">
        <v>261</v>
      </c>
      <c r="CP5" s="24" t="s">
        <v>262</v>
      </c>
      <c r="CQ5" s="18" t="s">
        <v>268</v>
      </c>
      <c r="CR5" s="138" t="s">
        <v>72</v>
      </c>
      <c r="CS5" s="138" t="s">
        <v>269</v>
      </c>
      <c r="CT5" s="136" t="s">
        <v>270</v>
      </c>
      <c r="CU5" s="24" t="s">
        <v>72</v>
      </c>
      <c r="CV5" s="24" t="s">
        <v>269</v>
      </c>
      <c r="CW5" s="24" t="s">
        <v>271</v>
      </c>
      <c r="CX5" s="24" t="s">
        <v>272</v>
      </c>
      <c r="CY5" s="24" t="s">
        <v>273</v>
      </c>
      <c r="CZ5" s="24" t="s">
        <v>274</v>
      </c>
      <c r="DA5" s="24" t="s">
        <v>72</v>
      </c>
      <c r="DB5" s="24" t="s">
        <v>202</v>
      </c>
      <c r="DC5" s="24" t="s">
        <v>275</v>
      </c>
      <c r="DD5" s="24" t="s">
        <v>72</v>
      </c>
      <c r="DE5" s="136" t="s">
        <v>276</v>
      </c>
      <c r="DF5" s="136" t="s">
        <v>277</v>
      </c>
      <c r="DG5" s="136" t="s">
        <v>278</v>
      </c>
      <c r="DH5" s="136" t="s">
        <v>203</v>
      </c>
      <c r="DI5" s="38"/>
    </row>
    <row r="6" spans="1:113" ht="16.5" customHeight="1">
      <c r="A6" s="20" t="s">
        <v>77</v>
      </c>
      <c r="B6" s="19" t="s">
        <v>78</v>
      </c>
      <c r="C6" s="21" t="s">
        <v>79</v>
      </c>
      <c r="D6" s="23"/>
      <c r="E6" s="24"/>
      <c r="F6" s="18"/>
      <c r="G6" s="18"/>
      <c r="H6" s="18"/>
      <c r="I6" s="18"/>
      <c r="J6" s="118"/>
      <c r="K6" s="18"/>
      <c r="L6" s="18"/>
      <c r="M6" s="118"/>
      <c r="N6" s="118"/>
      <c r="O6" s="118"/>
      <c r="P6" s="118"/>
      <c r="Q6" s="118"/>
      <c r="R6" s="118"/>
      <c r="S6" s="123"/>
      <c r="T6" s="18"/>
      <c r="U6" s="18"/>
      <c r="V6" s="18"/>
      <c r="W6" s="18"/>
      <c r="X6" s="18"/>
      <c r="Y6" s="18"/>
      <c r="Z6" s="18"/>
      <c r="AA6" s="18"/>
      <c r="AB6" s="118"/>
      <c r="AC6" s="18"/>
      <c r="AD6" s="18"/>
      <c r="AE6" s="126"/>
      <c r="AF6" s="18"/>
      <c r="AG6" s="18"/>
      <c r="AH6" s="18"/>
      <c r="AI6" s="18"/>
      <c r="AJ6" s="126"/>
      <c r="AK6" s="18"/>
      <c r="AL6" s="18"/>
      <c r="AM6" s="18"/>
      <c r="AN6" s="18"/>
      <c r="AO6" s="18"/>
      <c r="AP6" s="18"/>
      <c r="AQ6" s="18"/>
      <c r="AR6" s="126"/>
      <c r="AS6" s="18"/>
      <c r="AT6" s="118"/>
      <c r="AU6" s="18"/>
      <c r="AV6" s="18"/>
      <c r="AW6" s="18"/>
      <c r="AX6" s="118"/>
      <c r="AY6" s="118"/>
      <c r="AZ6" s="18"/>
      <c r="BA6" s="118"/>
      <c r="BB6" s="18"/>
      <c r="BC6" s="18"/>
      <c r="BD6" s="18"/>
      <c r="BE6" s="118"/>
      <c r="BF6" s="118"/>
      <c r="BG6" s="118"/>
      <c r="BH6" s="18"/>
      <c r="BI6" s="18"/>
      <c r="BJ6" s="18"/>
      <c r="BK6" s="18"/>
      <c r="BL6" s="118"/>
      <c r="BM6" s="118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6"/>
      <c r="CN6" s="18"/>
      <c r="CO6" s="118"/>
      <c r="CP6" s="118"/>
      <c r="CQ6" s="18"/>
      <c r="CR6" s="60"/>
      <c r="CS6" s="60"/>
      <c r="CT6" s="24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57</v>
      </c>
      <c r="E7" s="80">
        <f>SUM(E8:E19)</f>
        <v>40728503</v>
      </c>
      <c r="F7" s="80">
        <f aca="true" t="shared" si="0" ref="E7:BP7">SUM(F8:F19)</f>
        <v>23011955</v>
      </c>
      <c r="G7" s="80">
        <f t="shared" si="0"/>
        <v>7935936</v>
      </c>
      <c r="H7" s="80">
        <f t="shared" si="0"/>
        <v>4527024</v>
      </c>
      <c r="I7" s="80">
        <f t="shared" si="0"/>
        <v>529428</v>
      </c>
      <c r="J7" s="80">
        <f t="shared" si="0"/>
        <v>0</v>
      </c>
      <c r="K7" s="80">
        <f t="shared" si="0"/>
        <v>1147620</v>
      </c>
      <c r="L7" s="80">
        <f t="shared" si="0"/>
        <v>2262401</v>
      </c>
      <c r="M7" s="80">
        <f t="shared" si="0"/>
        <v>0</v>
      </c>
      <c r="N7" s="80">
        <f t="shared" si="0"/>
        <v>989820</v>
      </c>
      <c r="O7" s="80">
        <f t="shared" si="0"/>
        <v>552325</v>
      </c>
      <c r="P7" s="80">
        <f t="shared" si="0"/>
        <v>10600</v>
      </c>
      <c r="Q7" s="80">
        <f t="shared" si="0"/>
        <v>1696801</v>
      </c>
      <c r="R7" s="80">
        <f t="shared" si="0"/>
        <v>0</v>
      </c>
      <c r="S7" s="80">
        <f t="shared" si="0"/>
        <v>3360000</v>
      </c>
      <c r="T7" s="80">
        <f t="shared" si="0"/>
        <v>14510348</v>
      </c>
      <c r="U7" s="80">
        <f t="shared" si="0"/>
        <v>500000</v>
      </c>
      <c r="V7" s="80">
        <f t="shared" si="0"/>
        <v>250000</v>
      </c>
      <c r="W7" s="80">
        <f t="shared" si="0"/>
        <v>40000</v>
      </c>
      <c r="X7" s="80">
        <f t="shared" si="0"/>
        <v>0</v>
      </c>
      <c r="Y7" s="80">
        <f t="shared" si="0"/>
        <v>120000</v>
      </c>
      <c r="Z7" s="80">
        <f t="shared" si="0"/>
        <v>150000</v>
      </c>
      <c r="AA7" s="80">
        <f t="shared" si="0"/>
        <v>240000</v>
      </c>
      <c r="AB7" s="80">
        <f t="shared" si="0"/>
        <v>0</v>
      </c>
      <c r="AC7" s="80">
        <f t="shared" si="0"/>
        <v>50000</v>
      </c>
      <c r="AD7" s="80">
        <f t="shared" si="0"/>
        <v>300000</v>
      </c>
      <c r="AE7" s="80">
        <f t="shared" si="0"/>
        <v>0</v>
      </c>
      <c r="AF7" s="80">
        <f t="shared" si="0"/>
        <v>250000</v>
      </c>
      <c r="AG7" s="80">
        <f t="shared" si="0"/>
        <v>0</v>
      </c>
      <c r="AH7" s="80">
        <f t="shared" si="0"/>
        <v>30000</v>
      </c>
      <c r="AI7" s="80">
        <f t="shared" si="0"/>
        <v>40000</v>
      </c>
      <c r="AJ7" s="80">
        <f t="shared" si="0"/>
        <v>200000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0">
        <f t="shared" si="0"/>
        <v>150000</v>
      </c>
      <c r="AO7" s="80">
        <f t="shared" si="0"/>
        <v>200000</v>
      </c>
      <c r="AP7" s="80">
        <f t="shared" si="0"/>
        <v>418668</v>
      </c>
      <c r="AQ7" s="80">
        <f t="shared" si="0"/>
        <v>437922</v>
      </c>
      <c r="AR7" s="80">
        <f t="shared" si="0"/>
        <v>570000</v>
      </c>
      <c r="AS7" s="80">
        <f t="shared" si="0"/>
        <v>1191600</v>
      </c>
      <c r="AT7" s="80">
        <f t="shared" si="0"/>
        <v>0</v>
      </c>
      <c r="AU7" s="80">
        <f t="shared" si="0"/>
        <v>9372158</v>
      </c>
      <c r="AV7" s="80">
        <f t="shared" si="0"/>
        <v>2966200</v>
      </c>
      <c r="AW7" s="80">
        <f t="shared" si="0"/>
        <v>309504</v>
      </c>
      <c r="AX7" s="80">
        <f t="shared" si="0"/>
        <v>8280</v>
      </c>
      <c r="AY7" s="80">
        <f t="shared" si="0"/>
        <v>0</v>
      </c>
      <c r="AZ7" s="80">
        <f t="shared" si="0"/>
        <v>0</v>
      </c>
      <c r="BA7" s="80">
        <f t="shared" si="0"/>
        <v>322956</v>
      </c>
      <c r="BB7" s="80">
        <f t="shared" si="0"/>
        <v>0</v>
      </c>
      <c r="BC7" s="80">
        <f t="shared" si="0"/>
        <v>0</v>
      </c>
      <c r="BD7" s="80">
        <f t="shared" si="0"/>
        <v>0</v>
      </c>
      <c r="BE7" s="80">
        <f t="shared" si="0"/>
        <v>5460</v>
      </c>
      <c r="BF7" s="80">
        <f t="shared" si="0"/>
        <v>0</v>
      </c>
      <c r="BG7" s="80">
        <f t="shared" si="0"/>
        <v>0</v>
      </c>
      <c r="BH7" s="80">
        <f t="shared" si="0"/>
        <v>2320000</v>
      </c>
      <c r="BI7" s="80">
        <f t="shared" si="0"/>
        <v>0</v>
      </c>
      <c r="BJ7" s="80">
        <f t="shared" si="0"/>
        <v>0</v>
      </c>
      <c r="BK7" s="80">
        <f t="shared" si="0"/>
        <v>0</v>
      </c>
      <c r="BL7" s="80">
        <f t="shared" si="0"/>
        <v>0</v>
      </c>
      <c r="BM7" s="80">
        <f t="shared" si="0"/>
        <v>0</v>
      </c>
      <c r="BN7" s="80">
        <f t="shared" si="0"/>
        <v>0</v>
      </c>
      <c r="BO7" s="80">
        <f t="shared" si="0"/>
        <v>0</v>
      </c>
      <c r="BP7" s="80">
        <f t="shared" si="0"/>
        <v>0</v>
      </c>
      <c r="BQ7" s="80">
        <f aca="true" t="shared" si="1" ref="BQ7:DH7">SUM(BQ8:BQ19)</f>
        <v>0</v>
      </c>
      <c r="BR7" s="80">
        <f t="shared" si="1"/>
        <v>0</v>
      </c>
      <c r="BS7" s="80">
        <f t="shared" si="1"/>
        <v>0</v>
      </c>
      <c r="BT7" s="80">
        <f t="shared" si="1"/>
        <v>0</v>
      </c>
      <c r="BU7" s="80">
        <f t="shared" si="1"/>
        <v>0</v>
      </c>
      <c r="BV7" s="80">
        <f t="shared" si="1"/>
        <v>0</v>
      </c>
      <c r="BW7" s="80">
        <f t="shared" si="1"/>
        <v>0</v>
      </c>
      <c r="BX7" s="80">
        <f t="shared" si="1"/>
        <v>0</v>
      </c>
      <c r="BY7" s="80">
        <f t="shared" si="1"/>
        <v>0</v>
      </c>
      <c r="BZ7" s="80">
        <f t="shared" si="1"/>
        <v>0</v>
      </c>
      <c r="CA7" s="80">
        <f t="shared" si="1"/>
        <v>240000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240000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146"/>
    </row>
    <row r="8" spans="1:113" s="1" customFormat="1" ht="27" customHeight="1">
      <c r="A8" s="29" t="s">
        <v>80</v>
      </c>
      <c r="B8" s="29" t="s">
        <v>81</v>
      </c>
      <c r="C8" s="29" t="s">
        <v>82</v>
      </c>
      <c r="D8" s="119" t="s">
        <v>84</v>
      </c>
      <c r="E8" s="80">
        <f>F8+T8+AV8+BI8+BN8+CA8+CR8+CU8+DA8+DD8</f>
        <v>20424668</v>
      </c>
      <c r="F8" s="80">
        <f>SUM(G8:S8)</f>
        <v>14705868</v>
      </c>
      <c r="G8" s="80">
        <v>6353136</v>
      </c>
      <c r="H8" s="80">
        <v>4463304</v>
      </c>
      <c r="I8" s="80">
        <v>529428</v>
      </c>
      <c r="J8" s="80"/>
      <c r="K8" s="80"/>
      <c r="L8" s="120"/>
      <c r="M8" s="120"/>
      <c r="N8" s="120"/>
      <c r="O8" s="120"/>
      <c r="P8" s="120"/>
      <c r="Q8" s="80"/>
      <c r="R8" s="80"/>
      <c r="S8" s="80">
        <v>3360000</v>
      </c>
      <c r="T8" s="80">
        <f>SUM(U8:AU8)</f>
        <v>5392244</v>
      </c>
      <c r="U8" s="80">
        <v>500000</v>
      </c>
      <c r="V8" s="80">
        <v>250000</v>
      </c>
      <c r="W8" s="80">
        <v>40000</v>
      </c>
      <c r="X8" s="80"/>
      <c r="Y8" s="80">
        <v>120000</v>
      </c>
      <c r="Z8" s="80">
        <v>150000</v>
      </c>
      <c r="AA8" s="80">
        <v>240000</v>
      </c>
      <c r="AB8" s="80"/>
      <c r="AC8" s="80">
        <v>50000</v>
      </c>
      <c r="AD8" s="80">
        <v>300000</v>
      </c>
      <c r="AE8" s="80"/>
      <c r="AF8" s="80">
        <v>250000</v>
      </c>
      <c r="AG8" s="80"/>
      <c r="AH8" s="80">
        <v>30000</v>
      </c>
      <c r="AI8" s="80">
        <v>40000</v>
      </c>
      <c r="AJ8" s="80">
        <v>200000</v>
      </c>
      <c r="AK8" s="80"/>
      <c r="AL8" s="80"/>
      <c r="AM8" s="129"/>
      <c r="AN8" s="80">
        <v>150000</v>
      </c>
      <c r="AO8" s="80">
        <v>200000</v>
      </c>
      <c r="AP8" s="80">
        <v>364060</v>
      </c>
      <c r="AQ8" s="80">
        <v>382524</v>
      </c>
      <c r="AR8" s="80">
        <v>570000</v>
      </c>
      <c r="AS8" s="80">
        <v>1191600</v>
      </c>
      <c r="AT8" s="80"/>
      <c r="AU8" s="80">
        <v>364060</v>
      </c>
      <c r="AV8" s="80">
        <f>SUM(AW8:BH8)</f>
        <v>326556</v>
      </c>
      <c r="AW8" s="80"/>
      <c r="AX8" s="80"/>
      <c r="AY8" s="80"/>
      <c r="AZ8" s="80"/>
      <c r="BA8" s="80">
        <v>322956</v>
      </c>
      <c r="BB8" s="80"/>
      <c r="BC8" s="80"/>
      <c r="BD8" s="80"/>
      <c r="BE8" s="80">
        <v>3600</v>
      </c>
      <c r="BF8" s="80"/>
      <c r="BG8" s="80"/>
      <c r="BH8" s="80"/>
      <c r="BI8" s="80"/>
      <c r="BJ8" s="80"/>
      <c r="BK8" s="80"/>
      <c r="BL8" s="80"/>
      <c r="BM8" s="80"/>
      <c r="BN8" s="124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>
        <v>0</v>
      </c>
      <c r="DI8" s="45"/>
    </row>
    <row r="9" spans="1:112" s="1" customFormat="1" ht="27" customHeight="1">
      <c r="A9" s="29" t="s">
        <v>80</v>
      </c>
      <c r="B9" s="29" t="s">
        <v>81</v>
      </c>
      <c r="C9" s="29" t="s">
        <v>85</v>
      </c>
      <c r="D9" s="119" t="s">
        <v>86</v>
      </c>
      <c r="E9" s="80">
        <f aca="true" t="shared" si="2" ref="E9:E19">F9+T9+AV9+BI9+BN9+CA9+CR9+CU9+DA9+DD9</f>
        <v>7506490</v>
      </c>
      <c r="F9" s="80">
        <f>SUM(G9:S9)</f>
        <v>0</v>
      </c>
      <c r="G9" s="80"/>
      <c r="H9" s="80"/>
      <c r="I9" s="80"/>
      <c r="J9" s="80"/>
      <c r="K9" s="80"/>
      <c r="L9" s="120"/>
      <c r="M9" s="120"/>
      <c r="N9" s="120"/>
      <c r="O9" s="120"/>
      <c r="P9" s="120"/>
      <c r="Q9" s="120"/>
      <c r="R9" s="120"/>
      <c r="S9" s="120"/>
      <c r="T9" s="80">
        <f aca="true" t="shared" si="3" ref="T9:T18">SUM(U9:AU9)</f>
        <v>7266490</v>
      </c>
      <c r="U9" s="120"/>
      <c r="V9" s="120"/>
      <c r="W9" s="120"/>
      <c r="X9" s="124"/>
      <c r="Y9" s="120"/>
      <c r="Z9" s="120"/>
      <c r="AA9" s="120"/>
      <c r="AB9" s="120"/>
      <c r="AC9" s="120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0"/>
      <c r="AO9" s="120"/>
      <c r="AP9" s="120"/>
      <c r="AQ9" s="120"/>
      <c r="AR9" s="120"/>
      <c r="AS9" s="120"/>
      <c r="AT9" s="120"/>
      <c r="AU9" s="120">
        <v>7266490</v>
      </c>
      <c r="AV9" s="80">
        <f aca="true" t="shared" si="4" ref="AV9:AV18">SUM(AW9:BH9)</f>
        <v>0</v>
      </c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>
        <v>240000</v>
      </c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40"/>
      <c r="CM9" s="124">
        <v>240000</v>
      </c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92"/>
      <c r="DB9" s="92"/>
      <c r="DC9" s="92"/>
      <c r="DD9" s="92"/>
      <c r="DE9" s="92"/>
      <c r="DF9" s="92"/>
      <c r="DG9" s="92"/>
      <c r="DH9" s="92"/>
    </row>
    <row r="10" spans="1:112" s="1" customFormat="1" ht="27" customHeight="1">
      <c r="A10" s="29" t="s">
        <v>80</v>
      </c>
      <c r="B10" s="29" t="s">
        <v>81</v>
      </c>
      <c r="C10" s="29" t="s">
        <v>87</v>
      </c>
      <c r="D10" s="119" t="s">
        <v>88</v>
      </c>
      <c r="E10" s="80">
        <f t="shared" si="2"/>
        <v>200000</v>
      </c>
      <c r="F10" s="80">
        <f>SUM(G10:S10)</f>
        <v>0</v>
      </c>
      <c r="G10" s="80"/>
      <c r="H10" s="80"/>
      <c r="I10" s="80"/>
      <c r="J10" s="80"/>
      <c r="K10" s="80"/>
      <c r="L10" s="120"/>
      <c r="M10" s="120"/>
      <c r="N10" s="120"/>
      <c r="O10" s="120"/>
      <c r="P10" s="120"/>
      <c r="Q10" s="120"/>
      <c r="R10" s="120"/>
      <c r="S10" s="120"/>
      <c r="T10" s="80">
        <f t="shared" si="3"/>
        <v>200000</v>
      </c>
      <c r="U10" s="120"/>
      <c r="V10" s="120"/>
      <c r="W10" s="120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0"/>
      <c r="AO10" s="120"/>
      <c r="AP10" s="120"/>
      <c r="AQ10" s="120"/>
      <c r="AR10" s="120"/>
      <c r="AS10" s="120"/>
      <c r="AT10" s="120"/>
      <c r="AU10" s="120">
        <v>200000</v>
      </c>
      <c r="AV10" s="80">
        <f t="shared" si="4"/>
        <v>0</v>
      </c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40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92"/>
      <c r="DB10" s="92"/>
      <c r="DC10" s="92"/>
      <c r="DD10" s="92"/>
      <c r="DE10" s="92"/>
      <c r="DF10" s="92"/>
      <c r="DG10" s="92"/>
      <c r="DH10" s="92"/>
    </row>
    <row r="11" spans="1:112" s="1" customFormat="1" ht="21" customHeight="1">
      <c r="A11" s="29" t="s">
        <v>80</v>
      </c>
      <c r="B11" s="29" t="s">
        <v>81</v>
      </c>
      <c r="C11" s="29" t="s">
        <v>89</v>
      </c>
      <c r="D11" s="119" t="s">
        <v>90</v>
      </c>
      <c r="E11" s="80">
        <f t="shared" si="2"/>
        <v>287000</v>
      </c>
      <c r="F11" s="80">
        <f>SUM(G11:S11)</f>
        <v>0</v>
      </c>
      <c r="G11" s="80"/>
      <c r="H11" s="80"/>
      <c r="I11" s="80"/>
      <c r="J11" s="80"/>
      <c r="K11" s="80"/>
      <c r="L11" s="120"/>
      <c r="M11" s="120"/>
      <c r="N11" s="120"/>
      <c r="O11" s="120"/>
      <c r="P11" s="120"/>
      <c r="Q11" s="120"/>
      <c r="R11" s="120"/>
      <c r="S11" s="120"/>
      <c r="T11" s="80">
        <f t="shared" si="3"/>
        <v>287000</v>
      </c>
      <c r="U11" s="120"/>
      <c r="V11" s="120"/>
      <c r="W11" s="120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0"/>
      <c r="AO11" s="120"/>
      <c r="AP11" s="120"/>
      <c r="AQ11" s="120"/>
      <c r="AR11" s="120"/>
      <c r="AS11" s="120"/>
      <c r="AT11" s="120"/>
      <c r="AU11" s="120">
        <v>287000</v>
      </c>
      <c r="AV11" s="80">
        <f t="shared" si="4"/>
        <v>0</v>
      </c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40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92"/>
      <c r="DB11" s="92"/>
      <c r="DC11" s="92"/>
      <c r="DD11" s="92"/>
      <c r="DE11" s="92"/>
      <c r="DF11" s="92"/>
      <c r="DG11" s="92"/>
      <c r="DH11" s="92"/>
    </row>
    <row r="12" spans="1:112" s="1" customFormat="1" ht="21" customHeight="1">
      <c r="A12" s="29" t="s">
        <v>80</v>
      </c>
      <c r="B12" s="29" t="s">
        <v>81</v>
      </c>
      <c r="C12" s="29" t="s">
        <v>91</v>
      </c>
      <c r="D12" s="119" t="s">
        <v>92</v>
      </c>
      <c r="E12" s="80">
        <f t="shared" si="2"/>
        <v>1200000</v>
      </c>
      <c r="F12" s="80">
        <f aca="true" t="shared" si="5" ref="F12:F19">SUM(G12:S12)</f>
        <v>0</v>
      </c>
      <c r="G12" s="80"/>
      <c r="H12" s="80"/>
      <c r="I12" s="80"/>
      <c r="J12" s="80"/>
      <c r="K12" s="80"/>
      <c r="L12" s="120"/>
      <c r="M12" s="120"/>
      <c r="N12" s="120"/>
      <c r="O12" s="120"/>
      <c r="P12" s="120"/>
      <c r="Q12" s="120"/>
      <c r="R12" s="120"/>
      <c r="S12" s="120"/>
      <c r="T12" s="80">
        <f t="shared" si="3"/>
        <v>1200000</v>
      </c>
      <c r="U12" s="120"/>
      <c r="V12" s="120"/>
      <c r="W12" s="120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0"/>
      <c r="AO12" s="120"/>
      <c r="AP12" s="120"/>
      <c r="AQ12" s="120"/>
      <c r="AR12" s="120"/>
      <c r="AS12" s="120"/>
      <c r="AT12" s="120"/>
      <c r="AU12" s="120">
        <v>1200000</v>
      </c>
      <c r="AV12" s="80">
        <f t="shared" si="4"/>
        <v>0</v>
      </c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40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92"/>
      <c r="DB12" s="92"/>
      <c r="DC12" s="92"/>
      <c r="DD12" s="92"/>
      <c r="DE12" s="92"/>
      <c r="DF12" s="92"/>
      <c r="DG12" s="92"/>
      <c r="DH12" s="92"/>
    </row>
    <row r="13" spans="1:112" s="1" customFormat="1" ht="21" customHeight="1">
      <c r="A13" s="29" t="s">
        <v>80</v>
      </c>
      <c r="B13" s="29" t="s">
        <v>81</v>
      </c>
      <c r="C13" s="29" t="s">
        <v>93</v>
      </c>
      <c r="D13" s="119" t="s">
        <v>94</v>
      </c>
      <c r="E13" s="80">
        <f t="shared" si="2"/>
        <v>2960614</v>
      </c>
      <c r="F13" s="80">
        <f t="shared" si="5"/>
        <v>2794140</v>
      </c>
      <c r="G13" s="80">
        <v>1582800</v>
      </c>
      <c r="H13" s="80">
        <v>63720</v>
      </c>
      <c r="I13" s="80"/>
      <c r="J13" s="80"/>
      <c r="K13" s="80">
        <v>1147620</v>
      </c>
      <c r="L13" s="120"/>
      <c r="M13" s="120"/>
      <c r="N13" s="120"/>
      <c r="O13" s="120"/>
      <c r="P13" s="120"/>
      <c r="Q13" s="120"/>
      <c r="R13" s="120"/>
      <c r="S13" s="120"/>
      <c r="T13" s="80">
        <f t="shared" si="3"/>
        <v>164614</v>
      </c>
      <c r="U13" s="120"/>
      <c r="V13" s="120"/>
      <c r="W13" s="120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0"/>
      <c r="AO13" s="120"/>
      <c r="AP13" s="120">
        <v>54608</v>
      </c>
      <c r="AQ13" s="120">
        <v>55398</v>
      </c>
      <c r="AR13" s="120"/>
      <c r="AS13" s="120"/>
      <c r="AT13" s="120"/>
      <c r="AU13" s="120">
        <v>54608</v>
      </c>
      <c r="AV13" s="80">
        <f t="shared" si="4"/>
        <v>1860</v>
      </c>
      <c r="AW13" s="120"/>
      <c r="AX13" s="120"/>
      <c r="AY13" s="120"/>
      <c r="AZ13" s="120"/>
      <c r="BA13" s="120"/>
      <c r="BB13" s="120"/>
      <c r="BC13" s="120"/>
      <c r="BD13" s="120"/>
      <c r="BE13" s="120">
        <v>1860</v>
      </c>
      <c r="BF13" s="120"/>
      <c r="BG13" s="120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40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92"/>
      <c r="DB13" s="92"/>
      <c r="DC13" s="92"/>
      <c r="DD13" s="92"/>
      <c r="DE13" s="92"/>
      <c r="DF13" s="92"/>
      <c r="DG13" s="92"/>
      <c r="DH13" s="92"/>
    </row>
    <row r="14" spans="1:112" s="1" customFormat="1" ht="21" customHeight="1">
      <c r="A14" s="29" t="s">
        <v>95</v>
      </c>
      <c r="B14" s="29" t="s">
        <v>96</v>
      </c>
      <c r="C14" s="29" t="s">
        <v>82</v>
      </c>
      <c r="D14" s="119" t="s">
        <v>97</v>
      </c>
      <c r="E14" s="80">
        <f t="shared" si="2"/>
        <v>2637784</v>
      </c>
      <c r="F14" s="80">
        <f t="shared" si="5"/>
        <v>0</v>
      </c>
      <c r="G14" s="80"/>
      <c r="H14" s="80"/>
      <c r="I14" s="80"/>
      <c r="J14" s="80"/>
      <c r="K14" s="80"/>
      <c r="L14" s="120"/>
      <c r="M14" s="120"/>
      <c r="N14" s="120"/>
      <c r="O14" s="120"/>
      <c r="P14" s="120"/>
      <c r="Q14" s="120"/>
      <c r="R14" s="120"/>
      <c r="S14" s="120"/>
      <c r="T14" s="80">
        <f t="shared" si="3"/>
        <v>0</v>
      </c>
      <c r="U14" s="120"/>
      <c r="V14" s="120"/>
      <c r="W14" s="120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0"/>
      <c r="AO14" s="120"/>
      <c r="AP14" s="120"/>
      <c r="AQ14" s="120"/>
      <c r="AR14" s="120"/>
      <c r="AS14" s="120"/>
      <c r="AT14" s="120"/>
      <c r="AU14" s="120"/>
      <c r="AV14" s="80">
        <f t="shared" si="4"/>
        <v>2637784</v>
      </c>
      <c r="AW14" s="120">
        <v>309504</v>
      </c>
      <c r="AX14" s="120">
        <v>8280</v>
      </c>
      <c r="AY14" s="120"/>
      <c r="AZ14" s="120"/>
      <c r="BA14" s="120"/>
      <c r="BB14" s="120"/>
      <c r="BC14" s="120"/>
      <c r="BD14" s="120"/>
      <c r="BE14" s="120"/>
      <c r="BF14" s="120"/>
      <c r="BG14" s="120"/>
      <c r="BH14" s="124">
        <v>2320000</v>
      </c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40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92"/>
      <c r="DB14" s="92"/>
      <c r="DC14" s="92"/>
      <c r="DD14" s="92"/>
      <c r="DE14" s="92"/>
      <c r="DF14" s="92"/>
      <c r="DG14" s="92"/>
      <c r="DH14" s="92"/>
    </row>
    <row r="15" spans="1:112" s="1" customFormat="1" ht="21" customHeight="1">
      <c r="A15" s="29" t="s">
        <v>95</v>
      </c>
      <c r="B15" s="29" t="s">
        <v>96</v>
      </c>
      <c r="C15" s="29" t="s">
        <v>96</v>
      </c>
      <c r="D15" s="119" t="s">
        <v>98</v>
      </c>
      <c r="E15" s="80">
        <f t="shared" si="2"/>
        <v>2262401</v>
      </c>
      <c r="F15" s="80">
        <f t="shared" si="5"/>
        <v>2262401</v>
      </c>
      <c r="G15" s="80"/>
      <c r="H15" s="80"/>
      <c r="I15" s="80"/>
      <c r="J15" s="80"/>
      <c r="K15" s="80"/>
      <c r="L15" s="120">
        <v>2262401</v>
      </c>
      <c r="M15" s="120"/>
      <c r="N15" s="120"/>
      <c r="O15" s="120"/>
      <c r="P15" s="120"/>
      <c r="Q15" s="120"/>
      <c r="R15" s="120"/>
      <c r="S15" s="120"/>
      <c r="T15" s="80">
        <f t="shared" si="3"/>
        <v>0</v>
      </c>
      <c r="U15" s="120"/>
      <c r="V15" s="120"/>
      <c r="W15" s="120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0"/>
      <c r="AO15" s="120"/>
      <c r="AP15" s="120"/>
      <c r="AQ15" s="120"/>
      <c r="AR15" s="120"/>
      <c r="AS15" s="120"/>
      <c r="AT15" s="120"/>
      <c r="AU15" s="120"/>
      <c r="AV15" s="80">
        <f t="shared" si="4"/>
        <v>0</v>
      </c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40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92"/>
      <c r="DB15" s="92"/>
      <c r="DC15" s="92"/>
      <c r="DD15" s="92"/>
      <c r="DE15" s="92"/>
      <c r="DF15" s="92"/>
      <c r="DG15" s="92"/>
      <c r="DH15" s="92"/>
    </row>
    <row r="16" spans="1:112" s="1" customFormat="1" ht="21" customHeight="1">
      <c r="A16" s="29" t="s">
        <v>99</v>
      </c>
      <c r="B16" s="29" t="s">
        <v>100</v>
      </c>
      <c r="C16" s="29" t="s">
        <v>82</v>
      </c>
      <c r="D16" s="119" t="s">
        <v>101</v>
      </c>
      <c r="E16" s="80">
        <f t="shared" si="2"/>
        <v>794184</v>
      </c>
      <c r="F16" s="80">
        <f t="shared" si="5"/>
        <v>794184</v>
      </c>
      <c r="G16" s="80"/>
      <c r="H16" s="80"/>
      <c r="I16" s="80"/>
      <c r="J16" s="80"/>
      <c r="K16" s="80"/>
      <c r="L16" s="120"/>
      <c r="M16" s="120"/>
      <c r="N16" s="120">
        <v>794184</v>
      </c>
      <c r="O16" s="120"/>
      <c r="P16" s="120"/>
      <c r="Q16" s="120"/>
      <c r="R16" s="120"/>
      <c r="S16" s="120"/>
      <c r="T16" s="80">
        <f t="shared" si="3"/>
        <v>0</v>
      </c>
      <c r="U16" s="120"/>
      <c r="V16" s="120"/>
      <c r="W16" s="120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0"/>
      <c r="AO16" s="120"/>
      <c r="AP16" s="120"/>
      <c r="AQ16" s="120"/>
      <c r="AR16" s="120"/>
      <c r="AS16" s="120"/>
      <c r="AT16" s="120"/>
      <c r="AU16" s="120"/>
      <c r="AV16" s="80">
        <f t="shared" si="4"/>
        <v>0</v>
      </c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40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92"/>
      <c r="DB16" s="92"/>
      <c r="DC16" s="92"/>
      <c r="DD16" s="92"/>
      <c r="DE16" s="92"/>
      <c r="DF16" s="92"/>
      <c r="DG16" s="92"/>
      <c r="DH16" s="92"/>
    </row>
    <row r="17" spans="1:112" s="1" customFormat="1" ht="21" customHeight="1">
      <c r="A17" s="29" t="s">
        <v>99</v>
      </c>
      <c r="B17" s="29" t="s">
        <v>100</v>
      </c>
      <c r="C17" s="29" t="s">
        <v>85</v>
      </c>
      <c r="D17" s="119" t="s">
        <v>102</v>
      </c>
      <c r="E17" s="80">
        <f t="shared" si="2"/>
        <v>206236</v>
      </c>
      <c r="F17" s="80">
        <f t="shared" si="5"/>
        <v>206236</v>
      </c>
      <c r="G17" s="80"/>
      <c r="H17" s="80"/>
      <c r="I17" s="80"/>
      <c r="J17" s="80"/>
      <c r="K17" s="80"/>
      <c r="L17" s="120"/>
      <c r="M17" s="120"/>
      <c r="N17" s="120">
        <v>195636</v>
      </c>
      <c r="O17" s="120"/>
      <c r="P17" s="120">
        <v>10600</v>
      </c>
      <c r="Q17" s="120"/>
      <c r="R17" s="120"/>
      <c r="S17" s="120"/>
      <c r="T17" s="80">
        <f t="shared" si="3"/>
        <v>0</v>
      </c>
      <c r="U17" s="120"/>
      <c r="V17" s="120"/>
      <c r="W17" s="120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0"/>
      <c r="AO17" s="120"/>
      <c r="AP17" s="120"/>
      <c r="AQ17" s="120"/>
      <c r="AR17" s="120"/>
      <c r="AS17" s="120"/>
      <c r="AT17" s="120"/>
      <c r="AU17" s="120"/>
      <c r="AV17" s="80">
        <f t="shared" si="4"/>
        <v>0</v>
      </c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40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92"/>
      <c r="DB17" s="92"/>
      <c r="DC17" s="92"/>
      <c r="DD17" s="92"/>
      <c r="DE17" s="92"/>
      <c r="DF17" s="92"/>
      <c r="DG17" s="92"/>
      <c r="DH17" s="92"/>
    </row>
    <row r="18" spans="1:112" s="1" customFormat="1" ht="21" customHeight="1">
      <c r="A18" s="29" t="s">
        <v>99</v>
      </c>
      <c r="B18" s="29" t="s">
        <v>100</v>
      </c>
      <c r="C18" s="29" t="s">
        <v>103</v>
      </c>
      <c r="D18" s="119" t="s">
        <v>104</v>
      </c>
      <c r="E18" s="80">
        <f t="shared" si="2"/>
        <v>552325</v>
      </c>
      <c r="F18" s="80">
        <f t="shared" si="5"/>
        <v>552325</v>
      </c>
      <c r="G18" s="80"/>
      <c r="H18" s="80"/>
      <c r="I18" s="80"/>
      <c r="J18" s="80"/>
      <c r="K18" s="80"/>
      <c r="L18" s="120"/>
      <c r="M18" s="120"/>
      <c r="N18" s="120"/>
      <c r="O18" s="120">
        <v>552325</v>
      </c>
      <c r="P18" s="120"/>
      <c r="Q18" s="120"/>
      <c r="R18" s="120"/>
      <c r="S18" s="120"/>
      <c r="T18" s="80"/>
      <c r="U18" s="120"/>
      <c r="V18" s="120"/>
      <c r="W18" s="120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0"/>
      <c r="AO18" s="120"/>
      <c r="AP18" s="120"/>
      <c r="AQ18" s="120"/>
      <c r="AR18" s="120"/>
      <c r="AS18" s="120"/>
      <c r="AT18" s="120"/>
      <c r="AU18" s="120"/>
      <c r="AV18" s="8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40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92"/>
      <c r="DB18" s="92"/>
      <c r="DC18" s="92"/>
      <c r="DD18" s="92"/>
      <c r="DE18" s="92"/>
      <c r="DF18" s="92"/>
      <c r="DG18" s="92"/>
      <c r="DH18" s="92"/>
    </row>
    <row r="19" spans="1:112" s="1" customFormat="1" ht="27" customHeight="1">
      <c r="A19" s="29" t="s">
        <v>105</v>
      </c>
      <c r="B19" s="29" t="s">
        <v>85</v>
      </c>
      <c r="C19" s="29" t="s">
        <v>82</v>
      </c>
      <c r="D19" s="119" t="s">
        <v>106</v>
      </c>
      <c r="E19" s="80">
        <f t="shared" si="2"/>
        <v>1696801</v>
      </c>
      <c r="F19" s="80">
        <f t="shared" si="5"/>
        <v>1696801</v>
      </c>
      <c r="G19" s="80"/>
      <c r="H19" s="80"/>
      <c r="I19" s="80"/>
      <c r="J19" s="80"/>
      <c r="K19" s="80"/>
      <c r="L19" s="120"/>
      <c r="M19" s="120"/>
      <c r="N19" s="120"/>
      <c r="O19" s="120"/>
      <c r="P19" s="120"/>
      <c r="Q19" s="120">
        <v>1696801</v>
      </c>
      <c r="R19" s="120"/>
      <c r="S19" s="120"/>
      <c r="T19" s="80">
        <f>SUM(U19:AU19)</f>
        <v>0</v>
      </c>
      <c r="U19" s="120"/>
      <c r="V19" s="120"/>
      <c r="W19" s="120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0"/>
      <c r="AO19" s="120"/>
      <c r="AP19" s="120"/>
      <c r="AQ19" s="120"/>
      <c r="AR19" s="120"/>
      <c r="AS19" s="120"/>
      <c r="AT19" s="120"/>
      <c r="AU19" s="120"/>
      <c r="AV19" s="80">
        <f>SUM(AW19:BH19)</f>
        <v>0</v>
      </c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40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92"/>
      <c r="DB19" s="92"/>
      <c r="DC19" s="92"/>
      <c r="DD19" s="92"/>
      <c r="DE19" s="92"/>
      <c r="DF19" s="92"/>
      <c r="DG19" s="92"/>
      <c r="DH19" s="92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22">
      <selection activeCell="G19" sqref="G19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5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6"/>
      <c r="F1" s="96"/>
      <c r="G1" s="97" t="s">
        <v>279</v>
      </c>
      <c r="H1" s="69"/>
    </row>
    <row r="2" spans="1:8" ht="25.5" customHeight="1">
      <c r="A2" s="5" t="s">
        <v>280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0</v>
      </c>
      <c r="B3" s="49"/>
      <c r="C3" s="49"/>
      <c r="D3" s="49"/>
      <c r="E3" s="98"/>
      <c r="F3" s="98"/>
      <c r="G3" s="99" t="s">
        <v>5</v>
      </c>
      <c r="H3" s="69"/>
    </row>
    <row r="4" spans="1:8" ht="22.5" customHeight="1">
      <c r="A4" s="100" t="s">
        <v>281</v>
      </c>
      <c r="B4" s="100"/>
      <c r="C4" s="100"/>
      <c r="D4" s="100"/>
      <c r="E4" s="80" t="s">
        <v>109</v>
      </c>
      <c r="F4" s="80"/>
      <c r="G4" s="80"/>
      <c r="H4" s="69"/>
    </row>
    <row r="5" spans="1:8" ht="19.5" customHeight="1">
      <c r="A5" s="101" t="s">
        <v>67</v>
      </c>
      <c r="B5" s="102"/>
      <c r="C5" s="21" t="s">
        <v>282</v>
      </c>
      <c r="D5" s="20" t="s">
        <v>204</v>
      </c>
      <c r="E5" s="103" t="s">
        <v>57</v>
      </c>
      <c r="F5" s="104" t="s">
        <v>283</v>
      </c>
      <c r="G5" s="103" t="s">
        <v>284</v>
      </c>
      <c r="H5" s="69"/>
    </row>
    <row r="6" spans="1:8" ht="27" customHeight="1">
      <c r="A6" s="20" t="s">
        <v>77</v>
      </c>
      <c r="B6" s="21" t="s">
        <v>78</v>
      </c>
      <c r="C6" s="105"/>
      <c r="D6" s="106"/>
      <c r="E6" s="107"/>
      <c r="F6" s="108"/>
      <c r="G6" s="107"/>
      <c r="H6" s="69"/>
    </row>
    <row r="7" spans="1:8" ht="19.5" customHeight="1">
      <c r="A7" s="109" t="s">
        <v>57</v>
      </c>
      <c r="B7" s="110"/>
      <c r="C7" s="110"/>
      <c r="D7" s="110"/>
      <c r="E7" s="80">
        <f>F7+G7</f>
        <v>31535013</v>
      </c>
      <c r="F7" s="80">
        <f>F8+F19+F39</f>
        <v>25978155</v>
      </c>
      <c r="G7" s="80">
        <f>G8+G19+G39</f>
        <v>5556858</v>
      </c>
      <c r="H7" s="70"/>
    </row>
    <row r="8" spans="1:8" ht="19.5" customHeight="1">
      <c r="A8" s="79"/>
      <c r="B8" s="79"/>
      <c r="C8" s="111"/>
      <c r="D8" s="79" t="s">
        <v>195</v>
      </c>
      <c r="E8" s="80">
        <f aca="true" t="shared" si="0" ref="E8:E44">F8+G8</f>
        <v>23011955</v>
      </c>
      <c r="F8" s="80">
        <f>SUM(F9:F18)</f>
        <v>23011955</v>
      </c>
      <c r="G8" s="80">
        <f>SUM(G9:G18)</f>
        <v>0</v>
      </c>
      <c r="H8" s="70"/>
    </row>
    <row r="9" spans="1:8" ht="19.5" customHeight="1">
      <c r="A9" s="79" t="s">
        <v>285</v>
      </c>
      <c r="B9" s="79" t="s">
        <v>82</v>
      </c>
      <c r="C9" s="79" t="s">
        <v>83</v>
      </c>
      <c r="D9" s="79" t="s">
        <v>205</v>
      </c>
      <c r="E9" s="80">
        <f t="shared" si="0"/>
        <v>7935936</v>
      </c>
      <c r="F9" s="81">
        <v>7935936</v>
      </c>
      <c r="G9" s="80">
        <v>0</v>
      </c>
      <c r="H9" s="69"/>
    </row>
    <row r="10" spans="1:8" ht="19.5" customHeight="1">
      <c r="A10" s="79" t="s">
        <v>285</v>
      </c>
      <c r="B10" s="79" t="s">
        <v>85</v>
      </c>
      <c r="C10" s="79" t="s">
        <v>83</v>
      </c>
      <c r="D10" s="79" t="s">
        <v>206</v>
      </c>
      <c r="E10" s="80">
        <f t="shared" si="0"/>
        <v>4527024</v>
      </c>
      <c r="F10" s="81">
        <v>4527024</v>
      </c>
      <c r="G10" s="80">
        <v>0</v>
      </c>
      <c r="H10" s="65"/>
    </row>
    <row r="11" spans="1:8" ht="19.5" customHeight="1">
      <c r="A11" s="79" t="s">
        <v>285</v>
      </c>
      <c r="B11" s="79" t="s">
        <v>103</v>
      </c>
      <c r="C11" s="79" t="s">
        <v>83</v>
      </c>
      <c r="D11" s="79" t="s">
        <v>207</v>
      </c>
      <c r="E11" s="80">
        <f t="shared" si="0"/>
        <v>529428</v>
      </c>
      <c r="F11" s="81">
        <v>529428</v>
      </c>
      <c r="G11" s="80">
        <v>0</v>
      </c>
      <c r="H11" s="65"/>
    </row>
    <row r="12" spans="1:8" ht="19.5" customHeight="1">
      <c r="A12" s="79" t="s">
        <v>285</v>
      </c>
      <c r="B12" s="79" t="s">
        <v>286</v>
      </c>
      <c r="C12" s="79" t="s">
        <v>83</v>
      </c>
      <c r="D12" s="79" t="s">
        <v>209</v>
      </c>
      <c r="E12" s="80">
        <f t="shared" si="0"/>
        <v>1147620</v>
      </c>
      <c r="F12" s="81">
        <v>1147620</v>
      </c>
      <c r="G12" s="80">
        <v>0</v>
      </c>
      <c r="H12" s="65"/>
    </row>
    <row r="13" spans="1:8" ht="19.5" customHeight="1">
      <c r="A13" s="79" t="s">
        <v>285</v>
      </c>
      <c r="B13" s="79" t="s">
        <v>87</v>
      </c>
      <c r="C13" s="79" t="s">
        <v>83</v>
      </c>
      <c r="D13" s="79" t="s">
        <v>210</v>
      </c>
      <c r="E13" s="80">
        <f t="shared" si="0"/>
        <v>2262401</v>
      </c>
      <c r="F13" s="81">
        <v>2262401</v>
      </c>
      <c r="G13" s="80">
        <v>0</v>
      </c>
      <c r="H13" s="65"/>
    </row>
    <row r="14" spans="1:8" ht="19.5" customHeight="1">
      <c r="A14" s="79" t="s">
        <v>285</v>
      </c>
      <c r="B14" s="79" t="s">
        <v>287</v>
      </c>
      <c r="C14" s="79" t="s">
        <v>83</v>
      </c>
      <c r="D14" s="79" t="s">
        <v>212</v>
      </c>
      <c r="E14" s="80">
        <f t="shared" si="0"/>
        <v>989820</v>
      </c>
      <c r="F14" s="81">
        <v>989820</v>
      </c>
      <c r="G14" s="80">
        <v>0</v>
      </c>
      <c r="H14" s="65"/>
    </row>
    <row r="15" spans="1:8" ht="19.5" customHeight="1">
      <c r="A15" s="79" t="s">
        <v>285</v>
      </c>
      <c r="B15" s="79" t="s">
        <v>100</v>
      </c>
      <c r="C15" s="79" t="s">
        <v>83</v>
      </c>
      <c r="D15" s="79" t="s">
        <v>213</v>
      </c>
      <c r="E15" s="80">
        <f t="shared" si="0"/>
        <v>552325</v>
      </c>
      <c r="F15" s="81">
        <v>552325</v>
      </c>
      <c r="G15" s="80">
        <v>0</v>
      </c>
      <c r="H15" s="65"/>
    </row>
    <row r="16" spans="1:8" ht="19.5" customHeight="1">
      <c r="A16" s="79" t="s">
        <v>285</v>
      </c>
      <c r="B16" s="79" t="s">
        <v>288</v>
      </c>
      <c r="C16" s="79" t="s">
        <v>83</v>
      </c>
      <c r="D16" s="79" t="s">
        <v>214</v>
      </c>
      <c r="E16" s="80">
        <f t="shared" si="0"/>
        <v>10600</v>
      </c>
      <c r="F16" s="81">
        <v>10600</v>
      </c>
      <c r="G16" s="80">
        <v>0</v>
      </c>
      <c r="H16" s="65"/>
    </row>
    <row r="17" spans="1:8" ht="19.5" customHeight="1">
      <c r="A17" s="79" t="s">
        <v>285</v>
      </c>
      <c r="B17" s="79" t="s">
        <v>289</v>
      </c>
      <c r="C17" s="79" t="s">
        <v>83</v>
      </c>
      <c r="D17" s="79" t="s">
        <v>106</v>
      </c>
      <c r="E17" s="80">
        <f t="shared" si="0"/>
        <v>1696801</v>
      </c>
      <c r="F17" s="81">
        <v>1696801</v>
      </c>
      <c r="G17" s="80">
        <v>0</v>
      </c>
      <c r="H17" s="65"/>
    </row>
    <row r="18" spans="1:8" ht="19.5" customHeight="1">
      <c r="A18" s="79" t="s">
        <v>285</v>
      </c>
      <c r="B18" s="79" t="s">
        <v>171</v>
      </c>
      <c r="C18" s="79" t="s">
        <v>83</v>
      </c>
      <c r="D18" s="79" t="s">
        <v>172</v>
      </c>
      <c r="E18" s="80">
        <f t="shared" si="0"/>
        <v>3360000</v>
      </c>
      <c r="F18" s="81">
        <v>3360000</v>
      </c>
      <c r="G18" s="80">
        <v>0</v>
      </c>
      <c r="H18" s="65"/>
    </row>
    <row r="19" spans="1:8" ht="19.5" customHeight="1">
      <c r="A19" s="79"/>
      <c r="B19" s="79"/>
      <c r="C19" s="79"/>
      <c r="D19" s="79" t="s">
        <v>186</v>
      </c>
      <c r="E19" s="80">
        <f t="shared" si="0"/>
        <v>5556858</v>
      </c>
      <c r="F19" s="80">
        <f>SUM(F20:F38)</f>
        <v>0</v>
      </c>
      <c r="G19" s="80">
        <f>SUM(G20:G38)</f>
        <v>5556858</v>
      </c>
      <c r="H19" s="65"/>
    </row>
    <row r="20" spans="1:8" ht="19.5" customHeight="1">
      <c r="A20" s="79" t="s">
        <v>290</v>
      </c>
      <c r="B20" s="79" t="s">
        <v>82</v>
      </c>
      <c r="C20" s="79" t="s">
        <v>83</v>
      </c>
      <c r="D20" s="79" t="s">
        <v>216</v>
      </c>
      <c r="E20" s="80">
        <f t="shared" si="0"/>
        <v>500000</v>
      </c>
      <c r="F20" s="80"/>
      <c r="G20" s="80">
        <v>500000</v>
      </c>
      <c r="H20" s="65"/>
    </row>
    <row r="21" spans="1:8" ht="19.5" customHeight="1">
      <c r="A21" s="79" t="s">
        <v>290</v>
      </c>
      <c r="B21" s="79" t="s">
        <v>85</v>
      </c>
      <c r="C21" s="79" t="s">
        <v>83</v>
      </c>
      <c r="D21" s="79" t="s">
        <v>217</v>
      </c>
      <c r="E21" s="80">
        <f t="shared" si="0"/>
        <v>250000</v>
      </c>
      <c r="F21" s="81">
        <v>0</v>
      </c>
      <c r="G21" s="80">
        <v>250000</v>
      </c>
      <c r="H21" s="65"/>
    </row>
    <row r="22" spans="1:8" ht="19.5" customHeight="1">
      <c r="A22" s="79" t="s">
        <v>290</v>
      </c>
      <c r="B22" s="79" t="s">
        <v>103</v>
      </c>
      <c r="C22" s="79" t="s">
        <v>83</v>
      </c>
      <c r="D22" s="79" t="s">
        <v>218</v>
      </c>
      <c r="E22" s="80">
        <f t="shared" si="0"/>
        <v>40000</v>
      </c>
      <c r="F22" s="81"/>
      <c r="G22" s="80">
        <v>40000</v>
      </c>
      <c r="H22" s="65"/>
    </row>
    <row r="23" spans="1:8" ht="19.5" customHeight="1">
      <c r="A23" s="79" t="s">
        <v>290</v>
      </c>
      <c r="B23" s="79" t="s">
        <v>96</v>
      </c>
      <c r="C23" s="79" t="s">
        <v>83</v>
      </c>
      <c r="D23" s="79" t="s">
        <v>220</v>
      </c>
      <c r="E23" s="80">
        <f t="shared" si="0"/>
        <v>120000</v>
      </c>
      <c r="F23" s="81"/>
      <c r="G23" s="80">
        <v>120000</v>
      </c>
      <c r="H23" s="65"/>
    </row>
    <row r="24" spans="1:8" ht="19.5" customHeight="1">
      <c r="A24" s="79" t="s">
        <v>290</v>
      </c>
      <c r="B24" s="79" t="s">
        <v>179</v>
      </c>
      <c r="C24" s="79" t="s">
        <v>83</v>
      </c>
      <c r="D24" s="79" t="s">
        <v>221</v>
      </c>
      <c r="E24" s="80">
        <f t="shared" si="0"/>
        <v>150000</v>
      </c>
      <c r="F24" s="81"/>
      <c r="G24" s="80">
        <v>150000</v>
      </c>
      <c r="H24" s="65"/>
    </row>
    <row r="25" spans="1:8" ht="19.5" customHeight="1">
      <c r="A25" s="79" t="s">
        <v>290</v>
      </c>
      <c r="B25" s="79" t="s">
        <v>286</v>
      </c>
      <c r="C25" s="79" t="s">
        <v>83</v>
      </c>
      <c r="D25" s="79" t="s">
        <v>222</v>
      </c>
      <c r="E25" s="80">
        <f t="shared" si="0"/>
        <v>240000</v>
      </c>
      <c r="F25" s="81">
        <v>0</v>
      </c>
      <c r="G25" s="80">
        <v>240000</v>
      </c>
      <c r="H25" s="65"/>
    </row>
    <row r="26" spans="1:8" ht="19.5" customHeight="1">
      <c r="A26" s="79" t="s">
        <v>290</v>
      </c>
      <c r="B26" s="79" t="s">
        <v>182</v>
      </c>
      <c r="C26" s="79" t="s">
        <v>83</v>
      </c>
      <c r="D26" s="79" t="s">
        <v>224</v>
      </c>
      <c r="E26" s="80">
        <f t="shared" si="0"/>
        <v>50000</v>
      </c>
      <c r="F26" s="81"/>
      <c r="G26" s="80">
        <v>50000</v>
      </c>
      <c r="H26" s="65"/>
    </row>
    <row r="27" spans="1:8" ht="19.5" customHeight="1">
      <c r="A27" s="79" t="s">
        <v>290</v>
      </c>
      <c r="B27" s="79" t="s">
        <v>100</v>
      </c>
      <c r="C27" s="79" t="s">
        <v>83</v>
      </c>
      <c r="D27" s="79" t="s">
        <v>225</v>
      </c>
      <c r="E27" s="80">
        <f t="shared" si="0"/>
        <v>300000</v>
      </c>
      <c r="F27" s="81">
        <v>0</v>
      </c>
      <c r="G27" s="80">
        <v>300000</v>
      </c>
      <c r="H27" s="65"/>
    </row>
    <row r="28" spans="1:8" ht="19.5" customHeight="1">
      <c r="A28" s="79" t="s">
        <v>290</v>
      </c>
      <c r="B28" s="79" t="s">
        <v>289</v>
      </c>
      <c r="C28" s="79" t="s">
        <v>83</v>
      </c>
      <c r="D28" s="79" t="s">
        <v>183</v>
      </c>
      <c r="E28" s="80">
        <f t="shared" si="0"/>
        <v>250000</v>
      </c>
      <c r="F28" s="81"/>
      <c r="G28" s="80">
        <v>250000</v>
      </c>
      <c r="H28" s="65"/>
    </row>
    <row r="29" spans="1:8" ht="19.5" customHeight="1">
      <c r="A29" s="79" t="s">
        <v>290</v>
      </c>
      <c r="B29" s="79" t="s">
        <v>89</v>
      </c>
      <c r="C29" s="79" t="s">
        <v>83</v>
      </c>
      <c r="D29" s="79" t="s">
        <v>176</v>
      </c>
      <c r="E29" s="80">
        <f t="shared" si="0"/>
        <v>30000</v>
      </c>
      <c r="F29" s="81">
        <v>0</v>
      </c>
      <c r="G29" s="80">
        <v>30000</v>
      </c>
      <c r="H29" s="65"/>
    </row>
    <row r="30" spans="1:8" ht="19.5" customHeight="1">
      <c r="A30" s="79" t="s">
        <v>290</v>
      </c>
      <c r="B30" s="79" t="s">
        <v>91</v>
      </c>
      <c r="C30" s="79" t="s">
        <v>83</v>
      </c>
      <c r="D30" s="79" t="s">
        <v>177</v>
      </c>
      <c r="E30" s="80">
        <f t="shared" si="0"/>
        <v>40000</v>
      </c>
      <c r="F30" s="81">
        <v>0</v>
      </c>
      <c r="G30" s="80">
        <v>40000</v>
      </c>
      <c r="H30" s="65"/>
    </row>
    <row r="31" spans="1:8" ht="19.5" customHeight="1">
      <c r="A31" s="79" t="s">
        <v>290</v>
      </c>
      <c r="B31" s="79" t="s">
        <v>291</v>
      </c>
      <c r="C31" s="79" t="s">
        <v>83</v>
      </c>
      <c r="D31" s="79" t="s">
        <v>180</v>
      </c>
      <c r="E31" s="80">
        <f t="shared" si="0"/>
        <v>200000</v>
      </c>
      <c r="F31" s="81">
        <v>0</v>
      </c>
      <c r="G31" s="80">
        <v>200000</v>
      </c>
      <c r="H31" s="65"/>
    </row>
    <row r="32" spans="1:8" ht="19.5" customHeight="1">
      <c r="A32" s="79" t="s">
        <v>290</v>
      </c>
      <c r="B32" s="79" t="s">
        <v>292</v>
      </c>
      <c r="C32" s="79" t="s">
        <v>83</v>
      </c>
      <c r="D32" s="79" t="s">
        <v>231</v>
      </c>
      <c r="E32" s="80">
        <f t="shared" si="0"/>
        <v>150000</v>
      </c>
      <c r="F32" s="81"/>
      <c r="G32" s="80">
        <v>150000</v>
      </c>
      <c r="H32" s="65"/>
    </row>
    <row r="33" spans="1:8" ht="19.5" customHeight="1">
      <c r="A33" s="79" t="s">
        <v>290</v>
      </c>
      <c r="B33" s="79" t="s">
        <v>293</v>
      </c>
      <c r="C33" s="79" t="s">
        <v>83</v>
      </c>
      <c r="D33" s="79" t="s">
        <v>178</v>
      </c>
      <c r="E33" s="80">
        <f t="shared" si="0"/>
        <v>200000</v>
      </c>
      <c r="F33" s="81"/>
      <c r="G33" s="80">
        <v>200000</v>
      </c>
      <c r="H33" s="65"/>
    </row>
    <row r="34" spans="1:8" ht="19.5" customHeight="1">
      <c r="A34" s="79" t="s">
        <v>290</v>
      </c>
      <c r="B34" s="79" t="s">
        <v>294</v>
      </c>
      <c r="C34" s="79" t="s">
        <v>83</v>
      </c>
      <c r="D34" s="79" t="s">
        <v>232</v>
      </c>
      <c r="E34" s="80">
        <f t="shared" si="0"/>
        <v>418668</v>
      </c>
      <c r="F34" s="81">
        <v>0</v>
      </c>
      <c r="G34" s="80">
        <v>418668</v>
      </c>
      <c r="H34" s="65"/>
    </row>
    <row r="35" spans="1:7" ht="19.5" customHeight="1">
      <c r="A35" s="29" t="s">
        <v>290</v>
      </c>
      <c r="B35" s="79" t="s">
        <v>295</v>
      </c>
      <c r="C35" s="79" t="s">
        <v>83</v>
      </c>
      <c r="D35" s="79" t="s">
        <v>233</v>
      </c>
      <c r="E35" s="80">
        <f t="shared" si="0"/>
        <v>437922</v>
      </c>
      <c r="F35" s="81">
        <v>0</v>
      </c>
      <c r="G35" s="80">
        <v>437922</v>
      </c>
    </row>
    <row r="36" spans="1:7" ht="19.5" customHeight="1">
      <c r="A36" s="29" t="s">
        <v>290</v>
      </c>
      <c r="B36" s="79" t="s">
        <v>296</v>
      </c>
      <c r="C36" s="79" t="s">
        <v>83</v>
      </c>
      <c r="D36" s="79" t="s">
        <v>181</v>
      </c>
      <c r="E36" s="80">
        <f t="shared" si="0"/>
        <v>570000</v>
      </c>
      <c r="F36" s="81"/>
      <c r="G36" s="80">
        <v>570000</v>
      </c>
    </row>
    <row r="37" spans="1:7" ht="19.5" customHeight="1">
      <c r="A37" s="29" t="s">
        <v>290</v>
      </c>
      <c r="B37" s="79" t="s">
        <v>297</v>
      </c>
      <c r="C37" s="79" t="s">
        <v>83</v>
      </c>
      <c r="D37" s="79" t="s">
        <v>235</v>
      </c>
      <c r="E37" s="80">
        <f t="shared" si="0"/>
        <v>1191600</v>
      </c>
      <c r="F37" s="81">
        <v>0</v>
      </c>
      <c r="G37" s="80">
        <v>1191600</v>
      </c>
    </row>
    <row r="38" spans="1:7" ht="19.5" customHeight="1">
      <c r="A38" s="29" t="s">
        <v>290</v>
      </c>
      <c r="B38" s="79" t="s">
        <v>171</v>
      </c>
      <c r="C38" s="79" t="s">
        <v>83</v>
      </c>
      <c r="D38" s="79" t="s">
        <v>184</v>
      </c>
      <c r="E38" s="80">
        <f t="shared" si="0"/>
        <v>418668</v>
      </c>
      <c r="F38" s="81">
        <v>0</v>
      </c>
      <c r="G38" s="80">
        <v>418668</v>
      </c>
    </row>
    <row r="39" spans="1:7" ht="19.5" customHeight="1">
      <c r="A39" s="29"/>
      <c r="B39" s="79"/>
      <c r="C39" s="79"/>
      <c r="D39" s="79" t="s">
        <v>196</v>
      </c>
      <c r="E39" s="80">
        <f t="shared" si="0"/>
        <v>2966200</v>
      </c>
      <c r="F39" s="80">
        <f>F40+F41+F42+F43+F44</f>
        <v>2966200</v>
      </c>
      <c r="G39" s="80">
        <f>G41+G42+G43+G44</f>
        <v>0</v>
      </c>
    </row>
    <row r="40" spans="1:7" ht="19.5" customHeight="1">
      <c r="A40" s="29" t="s">
        <v>298</v>
      </c>
      <c r="B40" s="79" t="s">
        <v>82</v>
      </c>
      <c r="C40" s="79" t="s">
        <v>83</v>
      </c>
      <c r="D40" s="79" t="s">
        <v>237</v>
      </c>
      <c r="E40" s="80">
        <f t="shared" si="0"/>
        <v>309504</v>
      </c>
      <c r="F40" s="112">
        <v>309504</v>
      </c>
      <c r="G40" s="80"/>
    </row>
    <row r="41" spans="1:7" ht="19.5" customHeight="1">
      <c r="A41" s="29" t="s">
        <v>298</v>
      </c>
      <c r="B41" s="79" t="s">
        <v>85</v>
      </c>
      <c r="C41" s="79" t="s">
        <v>83</v>
      </c>
      <c r="D41" s="79" t="s">
        <v>238</v>
      </c>
      <c r="E41" s="80">
        <f t="shared" si="0"/>
        <v>8280</v>
      </c>
      <c r="F41" s="81">
        <v>8280</v>
      </c>
      <c r="G41" s="80">
        <v>0</v>
      </c>
    </row>
    <row r="42" spans="1:7" ht="19.5" customHeight="1">
      <c r="A42" s="29" t="s">
        <v>298</v>
      </c>
      <c r="B42" s="79" t="s">
        <v>96</v>
      </c>
      <c r="C42" s="79" t="s">
        <v>83</v>
      </c>
      <c r="D42" s="79" t="s">
        <v>241</v>
      </c>
      <c r="E42" s="80">
        <f t="shared" si="0"/>
        <v>322956</v>
      </c>
      <c r="F42" s="81">
        <v>322956</v>
      </c>
      <c r="G42" s="80">
        <v>0</v>
      </c>
    </row>
    <row r="43" spans="1:7" ht="19.5" customHeight="1">
      <c r="A43" s="29" t="s">
        <v>298</v>
      </c>
      <c r="B43" s="79" t="s">
        <v>182</v>
      </c>
      <c r="C43" s="79" t="s">
        <v>83</v>
      </c>
      <c r="D43" s="79" t="s">
        <v>245</v>
      </c>
      <c r="E43" s="80">
        <f t="shared" si="0"/>
        <v>5460</v>
      </c>
      <c r="F43" s="81">
        <v>5460</v>
      </c>
      <c r="G43" s="80">
        <v>0</v>
      </c>
    </row>
    <row r="44" spans="1:7" ht="19.5" customHeight="1">
      <c r="A44" s="29" t="s">
        <v>298</v>
      </c>
      <c r="B44" s="79" t="s">
        <v>171</v>
      </c>
      <c r="C44" s="79" t="s">
        <v>83</v>
      </c>
      <c r="D44" s="79" t="s">
        <v>248</v>
      </c>
      <c r="E44" s="80">
        <f t="shared" si="0"/>
        <v>2320000</v>
      </c>
      <c r="F44" s="81">
        <v>2320000</v>
      </c>
      <c r="G44" s="80">
        <v>0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tabSelected="1" workbookViewId="0" topLeftCell="A1">
      <selection activeCell="A27" sqref="A27:IV27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299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300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0</v>
      </c>
      <c r="B3" s="86"/>
      <c r="C3" s="87"/>
      <c r="D3" s="87"/>
      <c r="E3" s="6"/>
      <c r="F3" s="8" t="s">
        <v>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67</v>
      </c>
      <c r="B4" s="14"/>
      <c r="C4" s="15"/>
      <c r="D4" s="16" t="s">
        <v>68</v>
      </c>
      <c r="E4" s="17" t="s">
        <v>301</v>
      </c>
      <c r="F4" s="12" t="s">
        <v>70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77</v>
      </c>
      <c r="B5" s="20" t="s">
        <v>78</v>
      </c>
      <c r="C5" s="21" t="s">
        <v>79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8"/>
      <c r="E6" s="89" t="s">
        <v>57</v>
      </c>
      <c r="F6" s="90">
        <f>SUM(F7:F26)</f>
        <v>9193490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91" t="s">
        <v>80</v>
      </c>
      <c r="B7" s="91" t="s">
        <v>81</v>
      </c>
      <c r="C7" s="91" t="s">
        <v>85</v>
      </c>
      <c r="D7" s="92">
        <v>114101</v>
      </c>
      <c r="E7" s="93" t="s">
        <v>302</v>
      </c>
      <c r="F7" s="94">
        <v>100000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91" t="s">
        <v>80</v>
      </c>
      <c r="B8" s="91" t="s">
        <v>81</v>
      </c>
      <c r="C8" s="91" t="s">
        <v>85</v>
      </c>
      <c r="D8" s="92">
        <v>114101</v>
      </c>
      <c r="E8" s="93" t="s">
        <v>303</v>
      </c>
      <c r="F8" s="94">
        <v>100000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91" t="s">
        <v>80</v>
      </c>
      <c r="B9" s="91" t="s">
        <v>81</v>
      </c>
      <c r="C9" s="91" t="s">
        <v>85</v>
      </c>
      <c r="D9" s="92">
        <v>114101</v>
      </c>
      <c r="E9" s="93" t="s">
        <v>304</v>
      </c>
      <c r="F9" s="94">
        <v>200000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91" t="s">
        <v>80</v>
      </c>
      <c r="B10" s="91" t="s">
        <v>81</v>
      </c>
      <c r="C10" s="91" t="s">
        <v>85</v>
      </c>
      <c r="D10" s="92">
        <v>114101</v>
      </c>
      <c r="E10" s="93" t="s">
        <v>305</v>
      </c>
      <c r="F10" s="94">
        <v>500000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9.5" customHeight="1">
      <c r="A11" s="91" t="s">
        <v>80</v>
      </c>
      <c r="B11" s="91" t="s">
        <v>81</v>
      </c>
      <c r="C11" s="91" t="s">
        <v>85</v>
      </c>
      <c r="D11" s="92">
        <v>114101</v>
      </c>
      <c r="E11" s="93" t="s">
        <v>306</v>
      </c>
      <c r="F11" s="94">
        <v>400000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9.5" customHeight="1">
      <c r="A12" s="91" t="s">
        <v>80</v>
      </c>
      <c r="B12" s="91" t="s">
        <v>81</v>
      </c>
      <c r="C12" s="91" t="s">
        <v>85</v>
      </c>
      <c r="D12" s="92">
        <v>114101</v>
      </c>
      <c r="E12" s="93" t="s">
        <v>307</v>
      </c>
      <c r="F12" s="94">
        <v>1150000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19.5" customHeight="1">
      <c r="A13" s="91" t="s">
        <v>80</v>
      </c>
      <c r="B13" s="91" t="s">
        <v>81</v>
      </c>
      <c r="C13" s="91" t="s">
        <v>85</v>
      </c>
      <c r="D13" s="92">
        <v>114101</v>
      </c>
      <c r="E13" s="93" t="s">
        <v>308</v>
      </c>
      <c r="F13" s="94">
        <v>100000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19.5" customHeight="1">
      <c r="A14" s="91" t="s">
        <v>80</v>
      </c>
      <c r="B14" s="91" t="s">
        <v>81</v>
      </c>
      <c r="C14" s="91" t="s">
        <v>85</v>
      </c>
      <c r="D14" s="92">
        <v>114101</v>
      </c>
      <c r="E14" s="93" t="s">
        <v>309</v>
      </c>
      <c r="F14" s="94">
        <v>196490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19.5" customHeight="1">
      <c r="A15" s="91" t="s">
        <v>80</v>
      </c>
      <c r="B15" s="91" t="s">
        <v>81</v>
      </c>
      <c r="C15" s="91" t="s">
        <v>85</v>
      </c>
      <c r="D15" s="92">
        <v>114101</v>
      </c>
      <c r="E15" s="93" t="s">
        <v>310</v>
      </c>
      <c r="F15" s="94">
        <v>200000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19.5" customHeight="1">
      <c r="A16" s="91" t="s">
        <v>80</v>
      </c>
      <c r="B16" s="91" t="s">
        <v>81</v>
      </c>
      <c r="C16" s="91" t="s">
        <v>85</v>
      </c>
      <c r="D16" s="92">
        <v>114101</v>
      </c>
      <c r="E16" s="93" t="s">
        <v>311</v>
      </c>
      <c r="F16" s="94">
        <v>1000000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19.5" customHeight="1">
      <c r="A17" s="91" t="s">
        <v>80</v>
      </c>
      <c r="B17" s="91" t="s">
        <v>81</v>
      </c>
      <c r="C17" s="91" t="s">
        <v>85</v>
      </c>
      <c r="D17" s="92">
        <v>114101</v>
      </c>
      <c r="E17" s="93" t="s">
        <v>312</v>
      </c>
      <c r="F17" s="94">
        <v>200000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19.5" customHeight="1">
      <c r="A18" s="91" t="s">
        <v>80</v>
      </c>
      <c r="B18" s="91" t="s">
        <v>81</v>
      </c>
      <c r="C18" s="91" t="s">
        <v>91</v>
      </c>
      <c r="D18" s="92">
        <v>114101</v>
      </c>
      <c r="E18" s="93" t="s">
        <v>313</v>
      </c>
      <c r="F18" s="94">
        <v>1200000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9.5" customHeight="1">
      <c r="A19" s="91" t="s">
        <v>80</v>
      </c>
      <c r="B19" s="91" t="s">
        <v>81</v>
      </c>
      <c r="C19" s="91" t="s">
        <v>85</v>
      </c>
      <c r="D19" s="92">
        <v>114101</v>
      </c>
      <c r="E19" s="93" t="s">
        <v>314</v>
      </c>
      <c r="F19" s="94">
        <v>250000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9.5" customHeight="1">
      <c r="A20" s="91" t="s">
        <v>80</v>
      </c>
      <c r="B20" s="91" t="s">
        <v>81</v>
      </c>
      <c r="C20" s="91" t="s">
        <v>85</v>
      </c>
      <c r="D20" s="92">
        <v>114101</v>
      </c>
      <c r="E20" s="93" t="s">
        <v>315</v>
      </c>
      <c r="F20" s="94">
        <v>200000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19.5" customHeight="1">
      <c r="A21" s="91" t="s">
        <v>80</v>
      </c>
      <c r="B21" s="91" t="s">
        <v>81</v>
      </c>
      <c r="C21" s="91" t="s">
        <v>85</v>
      </c>
      <c r="D21" s="92">
        <v>114101</v>
      </c>
      <c r="E21" s="93" t="s">
        <v>316</v>
      </c>
      <c r="F21" s="94">
        <v>70000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19.5" customHeight="1">
      <c r="A22" s="91" t="s">
        <v>80</v>
      </c>
      <c r="B22" s="91" t="s">
        <v>81</v>
      </c>
      <c r="C22" s="91" t="s">
        <v>85</v>
      </c>
      <c r="D22" s="92">
        <v>114101</v>
      </c>
      <c r="E22" s="93" t="s">
        <v>317</v>
      </c>
      <c r="F22" s="94">
        <v>2500000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ht="19.5" customHeight="1">
      <c r="A23" s="91" t="s">
        <v>80</v>
      </c>
      <c r="B23" s="91" t="s">
        <v>81</v>
      </c>
      <c r="C23" s="91" t="s">
        <v>85</v>
      </c>
      <c r="D23" s="92">
        <v>114101</v>
      </c>
      <c r="E23" s="93" t="s">
        <v>318</v>
      </c>
      <c r="F23" s="94">
        <v>100000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43" ht="19.5" customHeight="1">
      <c r="A24" s="91" t="s">
        <v>80</v>
      </c>
      <c r="B24" s="91" t="s">
        <v>81</v>
      </c>
      <c r="C24" s="91" t="s">
        <v>85</v>
      </c>
      <c r="D24" s="92">
        <v>114101</v>
      </c>
      <c r="E24" s="93" t="s">
        <v>319</v>
      </c>
      <c r="F24" s="94">
        <v>240000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  <row r="25" spans="1:243" ht="19.5" customHeight="1">
      <c r="A25" s="91" t="s">
        <v>80</v>
      </c>
      <c r="B25" s="91" t="s">
        <v>81</v>
      </c>
      <c r="C25" s="91" t="s">
        <v>87</v>
      </c>
      <c r="D25" s="92">
        <v>114101</v>
      </c>
      <c r="E25" s="93" t="s">
        <v>320</v>
      </c>
      <c r="F25" s="94">
        <v>200000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19.5" customHeight="1">
      <c r="A26" s="91" t="s">
        <v>80</v>
      </c>
      <c r="B26" s="91" t="s">
        <v>81</v>
      </c>
      <c r="C26" s="91" t="s">
        <v>89</v>
      </c>
      <c r="D26" s="92">
        <v>114101</v>
      </c>
      <c r="E26" s="93" t="s">
        <v>321</v>
      </c>
      <c r="F26" s="94">
        <v>287000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</sheetData>
  <sheetProtection/>
  <mergeCells count="4">
    <mergeCell ref="A2:F2"/>
    <mergeCell ref="D4:D5"/>
    <mergeCell ref="E4:E5"/>
    <mergeCell ref="F4:F5"/>
  </mergeCells>
  <printOptions horizontalCentered="1"/>
  <pageMargins left="0.8300000000000001" right="0.59" top="0.4326388888888889" bottom="0.3541666666666667" header="0.7868055555555555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岁月如歌1420362334</cp:lastModifiedBy>
  <cp:lastPrinted>2019-02-13T03:43:45Z</cp:lastPrinted>
  <dcterms:created xsi:type="dcterms:W3CDTF">2017-02-22T01:19:27Z</dcterms:created>
  <dcterms:modified xsi:type="dcterms:W3CDTF">2022-01-05T02:27:55Z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30B4EC45BA78452392FCD9D42C7F72E0</vt:lpwstr>
  </property>
</Properties>
</file>