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500"/>
  </bookViews>
  <sheets>
    <sheet name="1." sheetId="4" r:id="rId1"/>
    <sheet name="2." sheetId="5" r:id="rId2"/>
    <sheet name="3." sheetId="6" r:id="rId3"/>
    <sheet name="4" sheetId="46" r:id="rId4"/>
    <sheet name="5" sheetId="47" r:id="rId5"/>
    <sheet name="6" sheetId="49" r:id="rId6"/>
    <sheet name="7" sheetId="19" r:id="rId7"/>
    <sheet name="8" sheetId="31" r:id="rId8"/>
    <sheet name="9" sheetId="9" r:id="rId9"/>
    <sheet name="10" sheetId="10" r:id="rId10"/>
    <sheet name="11" sheetId="11" r:id="rId11"/>
    <sheet name="12" sheetId="17" r:id="rId12"/>
    <sheet name="13" sheetId="36" r:id="rId13"/>
    <sheet name="14" sheetId="37" r:id="rId14"/>
    <sheet name="15" sheetId="38" r:id="rId15"/>
    <sheet name="16.大竹县2021年地方政府债务限额及余额预算情况表" sheetId="52" r:id="rId16"/>
    <sheet name="17.大竹县地方政府一般债务余额情况表" sheetId="53" r:id="rId17"/>
    <sheet name="18.大竹县地方政府专项债务余额情况表" sheetId="54" r:id="rId18"/>
    <sheet name="19.大竹县地方政府债券发行及还本付息情况表" sheetId="55" r:id="rId19"/>
    <sheet name="20.大竹县2021年本级地方政府专项债务表" sheetId="59" r:id="rId20"/>
    <sheet name="21.大竹县2021年本级新增政府债券项目实施" sheetId="62" r:id="rId21"/>
    <sheet name="22.大竹县2022年地方政府债务限额提前下达情况表" sheetId="56" r:id="rId22"/>
    <sheet name="23.大竹县2022年年初新增地方政府债券资金安排表" sheetId="57" r:id="rId23"/>
  </sheets>
  <externalReferences>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s>
  <definedNames>
    <definedName name="_xlnm._FilterDatabase" localSheetId="11" hidden="1">'12'!$A$4:$B$9</definedName>
    <definedName name="_______________A01">#REF!</definedName>
    <definedName name="_______________A08">'[1]A01-1'!$A$5:$C$36</definedName>
    <definedName name="____1A01_">#REF!</definedName>
    <definedName name="____2A08_">'[3]A01-1'!$A$5:$C$36</definedName>
    <definedName name="____A01">#REF!</definedName>
    <definedName name="____A08">'[4]A01-1'!$A$5:$C$36</definedName>
    <definedName name="___1A01_">#REF!</definedName>
    <definedName name="___2A08_">'[1]A01-1'!$A$5:$C$36</definedName>
    <definedName name="___A01">#REF!</definedName>
    <definedName name="___A08">'[4]A01-1'!$A$5:$C$36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'[5]A01-1'!$A$5:$C$36</definedName>
    <definedName name="_4A08_">'[1]A01-1'!$A$5:$C$36</definedName>
    <definedName name="_A01">#REF!</definedName>
    <definedName name="_A08">'[1]A01-1'!$A$5:$C$36</definedName>
    <definedName name="_a8756">'[6]A01-1'!$A$5:$C$36</definedName>
    <definedName name="_qyc1234">#REF!</definedName>
    <definedName name="a">#N/A</definedName>
    <definedName name="______________A01">#REF!</definedName>
    <definedName name="________________A08">'[6]A01-1'!$A$5:$C$36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Area" localSheetId="0">'1.'!$A$1:$B$32</definedName>
    <definedName name="_xlnm.Print_Area">#N/A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'[7]A01-1'!$A$5:$C$36</definedName>
    <definedName name="__qyc1234">#REF!</definedName>
    <definedName name="______A01">#REF!</definedName>
    <definedName name="______A08">'[7]A01-1'!$A$5:$C$36</definedName>
    <definedName name="___qyc1234">#REF!</definedName>
    <definedName name="____________A01">#REF!</definedName>
    <definedName name="____________A08">'[9]A01-1'!$A$5:$C$36</definedName>
    <definedName name="___________A01">#REF!</definedName>
    <definedName name="___________A08">'[9]A01-1'!$A$5:$C$36</definedName>
    <definedName name="__________A01">#REF!</definedName>
    <definedName name="__________A08">'[9]A01-1'!$A$5:$C$36</definedName>
    <definedName name="_________qyc1234">#REF!</definedName>
    <definedName name="________A08">'[9]A01-1'!$A$5:$C$36</definedName>
    <definedName name="________qyc1234">#REF!</definedName>
    <definedName name="_______qyc1234">#REF!</definedName>
    <definedName name="_________A08">'[8]A01-1'!$A$5:$C$36</definedName>
    <definedName name="________A01">#REF!</definedName>
    <definedName name="_______A01">#REF!</definedName>
    <definedName name="_______A08">'[10]A01-1'!$A$5:$C$36</definedName>
    <definedName name="_____qyc1234">#REF!</definedName>
    <definedName name="____qyc1234">#REF!</definedName>
    <definedName name="_________A01">#REF!</definedName>
    <definedName name="_____________A08">'[13]A01-1'!$A$5:$C$36</definedName>
    <definedName name="______qyc1234">#REF!</definedName>
    <definedName name="分类">#REF!</definedName>
    <definedName name="行业">[11]Sheet1!$W$2:$W$9</definedName>
    <definedName name="市州">[11]Sheet1!$A$2:$U$2</definedName>
    <definedName name="形式">#REF!</definedName>
    <definedName name="性质">[12]Sheet2!$A$1:$A$4</definedName>
    <definedName name="_____________A01">#REF!</definedName>
    <definedName name="______________A08">'[14]A01-1'!$A$5:$C$36</definedName>
    <definedName name="__________qyc1234">#REF!</definedName>
    <definedName name="___A01" localSheetId="1">#REF!</definedName>
    <definedName name="___A08" localSheetId="1">'[2]A01-1'!$A$5:$C$36</definedName>
    <definedName name="Database" localSheetId="1" hidden="1">#REF!</definedName>
    <definedName name="_xlnm.Print_Area" localSheetId="1">'2.'!$A$1:$F$32</definedName>
    <definedName name="_xlnm.Print_Area" localSheetId="2">'3.'!$A$1:$D$31</definedName>
    <definedName name="_xlnm.Print_Titles" localSheetId="2">'3.'!$1:$3</definedName>
    <definedName name="地区名称" localSheetId="2">#REF!</definedName>
    <definedName name="_______________A01" localSheetId="8">#REF!</definedName>
    <definedName name="_______________A08" localSheetId="8">'[15]A01-1'!$A$5:$C$36</definedName>
    <definedName name="____1A01_" localSheetId="8">#REF!</definedName>
    <definedName name="____2A08_" localSheetId="8">'[17]A01-1'!$A$5:$C$36</definedName>
    <definedName name="____A01" localSheetId="8">#REF!</definedName>
    <definedName name="____A08" localSheetId="8">'[18]A01-1'!$A$5:$C$36</definedName>
    <definedName name="___1A01_" localSheetId="8">#REF!</definedName>
    <definedName name="___2A08_" localSheetId="8">'[15]A01-1'!$A$5:$C$36</definedName>
    <definedName name="___A01" localSheetId="8">#REF!</definedName>
    <definedName name="___A08" localSheetId="8">'[18]A01-1'!$A$5:$C$36</definedName>
    <definedName name="__1A01_" localSheetId="8">#REF!</definedName>
    <definedName name="__2A01_" localSheetId="8">#REF!</definedName>
    <definedName name="__2A08_" localSheetId="8">'[15]A01-1'!$A$5:$C$36</definedName>
    <definedName name="__4A08_" localSheetId="8">'[15]A01-1'!$A$5:$C$36</definedName>
    <definedName name="__A01" localSheetId="8">#REF!</definedName>
    <definedName name="__A08" localSheetId="8">'[15]A01-1'!$A$5:$C$36</definedName>
    <definedName name="_1A01_" localSheetId="8">#REF!</definedName>
    <definedName name="_2A01_" localSheetId="8">#REF!</definedName>
    <definedName name="_2A08_" localSheetId="8">'[19]A01-1'!$A$5:$C$36</definedName>
    <definedName name="_4A08_" localSheetId="8">'[15]A01-1'!$A$5:$C$36</definedName>
    <definedName name="_A01" localSheetId="8">#REF!</definedName>
    <definedName name="_A08" localSheetId="8">'[15]A01-1'!$A$5:$C$36</definedName>
    <definedName name="_a8756" localSheetId="8">'[20]A01-1'!$A$5:$C$36</definedName>
    <definedName name="_qyc1234" localSheetId="8">#REF!</definedName>
    <definedName name="Database" localSheetId="8" hidden="1">#REF!</definedName>
    <definedName name="_xlnm.Print_Titles" localSheetId="8">'9'!$1:$4</definedName>
    <definedName name="_____________qyc1234" localSheetId="8">#REF!</definedName>
    <definedName name="地区名称" localSheetId="8">#REF!</definedName>
    <definedName name="支出" localSheetId="8">#REF!</definedName>
    <definedName name="_____________A01" localSheetId="8">#REF!</definedName>
    <definedName name="______________A08" localSheetId="8">'[21]A01-1'!$A$5:$C$36</definedName>
    <definedName name="__________qyc1234" localSheetId="8">#REF!</definedName>
    <definedName name="_________________A01" localSheetId="8">#REF!</definedName>
    <definedName name="__________________A08" localSheetId="8">'[20]A01-1'!$A$5:$C$36</definedName>
    <definedName name="_xlnm.Print_Area" localSheetId="8">'9'!$A$1:$B$24</definedName>
    <definedName name="_______________A01" localSheetId="9">#REF!</definedName>
    <definedName name="_______________A08" localSheetId="9">'[15]A01-1'!$A$5:$C$36</definedName>
    <definedName name="____1A01_" localSheetId="9">#REF!</definedName>
    <definedName name="____2A08_" localSheetId="9">'[17]A01-1'!$A$5:$C$36</definedName>
    <definedName name="____A01" localSheetId="9">#REF!</definedName>
    <definedName name="____A08" localSheetId="9">'[18]A01-1'!$A$5:$C$36</definedName>
    <definedName name="___1A01_" localSheetId="9">#REF!</definedName>
    <definedName name="___2A08_" localSheetId="9">'[15]A01-1'!$A$5:$C$36</definedName>
    <definedName name="___A01" localSheetId="9">#REF!</definedName>
    <definedName name="___A08" localSheetId="9">'[18]A01-1'!$A$5:$C$36</definedName>
    <definedName name="__1A01_" localSheetId="9">#REF!</definedName>
    <definedName name="__2A01_" localSheetId="9">#REF!</definedName>
    <definedName name="__2A08_" localSheetId="9">'[15]A01-1'!$A$5:$C$36</definedName>
    <definedName name="__4A08_" localSheetId="9">'[15]A01-1'!$A$5:$C$36</definedName>
    <definedName name="__A01" localSheetId="9">#REF!</definedName>
    <definedName name="__A08" localSheetId="9">'[15]A01-1'!$A$5:$C$36</definedName>
    <definedName name="_1A01_" localSheetId="9">#REF!</definedName>
    <definedName name="_2A01_" localSheetId="9">#REF!</definedName>
    <definedName name="_2A08_" localSheetId="9">'[19]A01-1'!$A$5:$C$36</definedName>
    <definedName name="_4A08_" localSheetId="9">'[15]A01-1'!$A$5:$C$36</definedName>
    <definedName name="_A01" localSheetId="9">#REF!</definedName>
    <definedName name="_A08" localSheetId="9">'[15]A01-1'!$A$5:$C$36</definedName>
    <definedName name="_a8756" localSheetId="9">'[20]A01-1'!$A$5:$C$36</definedName>
    <definedName name="_qyc1234" localSheetId="9">#REF!</definedName>
    <definedName name="Database" localSheetId="9" hidden="1">#REF!</definedName>
    <definedName name="_xlnm.Print_Titles" localSheetId="9">'10'!$1:$4</definedName>
    <definedName name="______________qyc1234" localSheetId="9">#REF!</definedName>
    <definedName name="地区名称" localSheetId="9">#REF!</definedName>
    <definedName name="支出" localSheetId="9">#REF!</definedName>
    <definedName name="_____________A01" localSheetId="9">#REF!</definedName>
    <definedName name="______________A08" localSheetId="9">'[21]A01-1'!$A$5:$C$36</definedName>
    <definedName name="__________qyc1234" localSheetId="9">#REF!</definedName>
    <definedName name="__________________A01" localSheetId="9">#REF!</definedName>
    <definedName name="___________________A08" localSheetId="9">'[20]A01-1'!$A$5:$C$36</definedName>
    <definedName name="_xlnm.Print_Area" localSheetId="9">'10'!$A$1:$B$52</definedName>
    <definedName name="_______________A01" localSheetId="10">#REF!</definedName>
    <definedName name="_______________A08" localSheetId="10">'[15]A01-1'!$A$5:$C$36</definedName>
    <definedName name="____1A01_" localSheetId="10">#REF!</definedName>
    <definedName name="____2A08_" localSheetId="10">'[17]A01-1'!$A$5:$C$36</definedName>
    <definedName name="____A01" localSheetId="10">#REF!</definedName>
    <definedName name="____A08" localSheetId="10">'[18]A01-1'!$A$5:$C$36</definedName>
    <definedName name="___1A01_" localSheetId="10">#REF!</definedName>
    <definedName name="___2A08_" localSheetId="10">'[15]A01-1'!$A$5:$C$36</definedName>
    <definedName name="___A01" localSheetId="10">#REF!</definedName>
    <definedName name="___A08" localSheetId="10">'[18]A01-1'!$A$5:$C$36</definedName>
    <definedName name="__1A01_" localSheetId="10">#REF!</definedName>
    <definedName name="__2A01_" localSheetId="10">#REF!</definedName>
    <definedName name="__2A08_" localSheetId="10">'[15]A01-1'!$A$5:$C$36</definedName>
    <definedName name="__4A08_" localSheetId="10">'[15]A01-1'!$A$5:$C$36</definedName>
    <definedName name="__A01" localSheetId="10">#REF!</definedName>
    <definedName name="__A08" localSheetId="10">'[15]A01-1'!$A$5:$C$36</definedName>
    <definedName name="_1A01_" localSheetId="10">#REF!</definedName>
    <definedName name="_2A01_" localSheetId="10">#REF!</definedName>
    <definedName name="_2A08_" localSheetId="10">'[19]A01-1'!$A$5:$C$36</definedName>
    <definedName name="_4A08_" localSheetId="10">'[15]A01-1'!$A$5:$C$36</definedName>
    <definedName name="_A01" localSheetId="10">#REF!</definedName>
    <definedName name="_A08" localSheetId="10">'[15]A01-1'!$A$5:$C$36</definedName>
    <definedName name="_a8756" localSheetId="10">'[20]A01-1'!$A$5:$C$36</definedName>
    <definedName name="_qyc1234" localSheetId="10">#REF!</definedName>
    <definedName name="Database" localSheetId="10" hidden="1">#REF!</definedName>
    <definedName name="_______________qyc1234" localSheetId="10">#REF!</definedName>
    <definedName name="地区名称" localSheetId="10">#REF!</definedName>
    <definedName name="支出" localSheetId="10">#REF!</definedName>
    <definedName name="___________A01" localSheetId="10">#REF!</definedName>
    <definedName name="___________A08" localSheetId="10">'[16]A01-1'!$A$5:$C$36</definedName>
    <definedName name="_____________A01" localSheetId="10">#REF!</definedName>
    <definedName name="______________A08" localSheetId="10">'[21]A01-1'!$A$5:$C$36</definedName>
    <definedName name="__________qyc1234" localSheetId="10">#REF!</definedName>
    <definedName name="___________________A01" localSheetId="10">#REF!</definedName>
    <definedName name="____________________A08" localSheetId="10">'[20]A01-1'!$A$5:$C$36</definedName>
    <definedName name="_xlnm.Print_Area" localSheetId="10">'11'!$A$1:$D$15</definedName>
    <definedName name="_______________A01" localSheetId="11">#REF!</definedName>
    <definedName name="_______________A08" localSheetId="11">'[35]A01-1'!$A$5:$C$36</definedName>
    <definedName name="____1A01_" localSheetId="11">#REF!</definedName>
    <definedName name="____2A08_" localSheetId="11">'[36]A01-1'!$A$5:$C$36</definedName>
    <definedName name="____A01" localSheetId="11">#REF!</definedName>
    <definedName name="____A08" localSheetId="11">'[38]A01-1'!$A$5:$C$36</definedName>
    <definedName name="___1A01_" localSheetId="11">#REF!</definedName>
    <definedName name="___2A08_" localSheetId="11">'[35]A01-1'!$A$5:$C$36</definedName>
    <definedName name="___A01" localSheetId="11">#REF!</definedName>
    <definedName name="___A08" localSheetId="11">'[38]A01-1'!$A$5:$C$36</definedName>
    <definedName name="__1A01_" localSheetId="11">#REF!</definedName>
    <definedName name="__2A01_" localSheetId="11">#REF!</definedName>
    <definedName name="__2A08_" localSheetId="11">'[35]A01-1'!$A$5:$C$36</definedName>
    <definedName name="__4A08_" localSheetId="11">'[35]A01-1'!$A$5:$C$36</definedName>
    <definedName name="__A01" localSheetId="11">#REF!</definedName>
    <definedName name="__A08" localSheetId="11">'[35]A01-1'!$A$5:$C$36</definedName>
    <definedName name="_1A01_" localSheetId="11">#REF!</definedName>
    <definedName name="_2A01_" localSheetId="11">#REF!</definedName>
    <definedName name="_2A08_" localSheetId="11">'[37]A01-1'!$A$5:$C$36</definedName>
    <definedName name="_4A08_" localSheetId="11">'[35]A01-1'!$A$5:$C$36</definedName>
    <definedName name="_A01" localSheetId="11">#REF!</definedName>
    <definedName name="_A08" localSheetId="11">'[35]A01-1'!$A$5:$C$36</definedName>
    <definedName name="_a8756" localSheetId="11">'[7]A01-1'!$A$5:$C$36</definedName>
    <definedName name="_qyc1234" localSheetId="11">#REF!</definedName>
    <definedName name="_____A01" localSheetId="11">#REF!</definedName>
    <definedName name="Database" localSheetId="11" hidden="1">#REF!</definedName>
    <definedName name="_xlnm.Print_Area" localSheetId="11">'12'!$A$1:$B$9</definedName>
    <definedName name="__qyc1234" localSheetId="11">#REF!</definedName>
    <definedName name="地区名称" localSheetId="11">#REF!</definedName>
    <definedName name="支出" localSheetId="11">#REF!</definedName>
    <definedName name="______A01" localSheetId="11">#REF!</definedName>
    <definedName name="___qyc1234" localSheetId="11">#REF!</definedName>
    <definedName name="_________________________A01" localSheetId="11">#REF!</definedName>
    <definedName name="__________________________A08" localSheetId="11">'[8]A01-1'!$A$5:$C$36</definedName>
    <definedName name="_____________________qyc1234" localSheetId="11">#REF!</definedName>
    <definedName name="_______A01" localSheetId="11">#REF!</definedName>
    <definedName name="_______A08" localSheetId="11">'[8]A01-1'!$A$5:$C$36</definedName>
    <definedName name="____qyc1234" localSheetId="11">#REF!</definedName>
    <definedName name="_____A08" localSheetId="11">'[7]A01-1'!$A$5:$C$36</definedName>
    <definedName name="_xlnm.Print_Titles" localSheetId="11">'12'!$1:$4</definedName>
    <definedName name="______A08" localSheetId="11">'[7]A01-1'!$A$5:$C$36</definedName>
    <definedName name="____________A01" localSheetId="11">#REF!</definedName>
    <definedName name="____________A08" localSheetId="11">'[9]A01-1'!$A$5:$C$36</definedName>
    <definedName name="___________A01" localSheetId="11">#REF!</definedName>
    <definedName name="___________A08" localSheetId="11">'[9]A01-1'!$A$5:$C$36</definedName>
    <definedName name="__________A01" localSheetId="11">#REF!</definedName>
    <definedName name="__________A08" localSheetId="11">'[9]A01-1'!$A$5:$C$36</definedName>
    <definedName name="_________qyc1234" localSheetId="11">#REF!</definedName>
    <definedName name="________A08" localSheetId="11">'[9]A01-1'!$A$5:$C$36</definedName>
    <definedName name="________qyc1234" localSheetId="11">#REF!</definedName>
    <definedName name="_______qyc1234" localSheetId="11">#REF!</definedName>
    <definedName name="_xlnm._FilterDatabase" localSheetId="8" hidden="1">'9'!$A$4:$B$22</definedName>
    <definedName name="_xlnm._FilterDatabase" localSheetId="9" hidden="1">'10'!$A$4:$B$50</definedName>
    <definedName name="_______________A01" localSheetId="7">#REF!</definedName>
    <definedName name="_______________A08" localSheetId="7">'[39]A01-1'!$A$5:$C$36</definedName>
    <definedName name="____1A01_" localSheetId="7">#REF!</definedName>
    <definedName name="____2A08_" localSheetId="7">'[40]A01-1'!$A$5:$C$36</definedName>
    <definedName name="____A01" localSheetId="7">#REF!</definedName>
    <definedName name="____A08" localSheetId="7">'[41]A01-1'!$A$5:$C$36</definedName>
    <definedName name="___1A01_" localSheetId="7">#REF!</definedName>
    <definedName name="___2A08_" localSheetId="7">'[39]A01-1'!$A$5:$C$36</definedName>
    <definedName name="___A01" localSheetId="7">#REF!</definedName>
    <definedName name="___A08" localSheetId="7">'[41]A01-1'!$A$5:$C$36</definedName>
    <definedName name="__1A01_" localSheetId="7">#REF!</definedName>
    <definedName name="__2A01_" localSheetId="7">#REF!</definedName>
    <definedName name="__2A08_" localSheetId="7">'[39]A01-1'!$A$5:$C$36</definedName>
    <definedName name="__4A08_" localSheetId="7">'[39]A01-1'!$A$5:$C$36</definedName>
    <definedName name="__A01" localSheetId="7">#REF!</definedName>
    <definedName name="__A08" localSheetId="7">'[39]A01-1'!$A$5:$C$36</definedName>
    <definedName name="_1A01_" localSheetId="7">#REF!</definedName>
    <definedName name="_2A01_" localSheetId="7">#REF!</definedName>
    <definedName name="_2A08_" localSheetId="7">'[42]A01-1'!$A$5:$C$36</definedName>
    <definedName name="_4A08_" localSheetId="7">'[39]A01-1'!$A$5:$C$36</definedName>
    <definedName name="_A01" localSheetId="7">#REF!</definedName>
    <definedName name="_A08" localSheetId="7">'[39]A01-1'!$A$5:$C$36</definedName>
    <definedName name="_a8756" localSheetId="7">'[43]A01-1'!$A$5:$C$36</definedName>
    <definedName name="_qyc1234" localSheetId="7">#REF!</definedName>
    <definedName name="___________________________A01" localSheetId="7">#REF!</definedName>
    <definedName name="____________________________A08" localSheetId="7">'[43]A01-1'!$A$5:$C$36</definedName>
    <definedName name="Database" localSheetId="7" hidden="1">#REF!</definedName>
    <definedName name="_xlnm.Print_Area" localSheetId="7">'8'!$A$1:$D$26</definedName>
    <definedName name="_xlnm.Print_Titles" localSheetId="7">'8'!$1:$4</definedName>
    <definedName name="_______________________qyc1234" localSheetId="7">#REF!</definedName>
    <definedName name="地区名称" localSheetId="7">#REF!</definedName>
    <definedName name="支出" localSheetId="7">#REF!</definedName>
    <definedName name="_xlnm._FilterDatabase" localSheetId="7" hidden="1">'8'!$A$4:$G$26</definedName>
    <definedName name="_______________A01" localSheetId="12">#REF!</definedName>
    <definedName name="_______________A08" localSheetId="12">'[39]A01-1'!$A$5:$C$36</definedName>
    <definedName name="____1A01_" localSheetId="12">#REF!</definedName>
    <definedName name="____2A08_" localSheetId="12">'[40]A01-1'!$A$5:$C$36</definedName>
    <definedName name="____A01" localSheetId="12">#REF!</definedName>
    <definedName name="____A08" localSheetId="12">'[41]A01-1'!$A$5:$C$36</definedName>
    <definedName name="___1A01_" localSheetId="12">#REF!</definedName>
    <definedName name="___2A08_" localSheetId="12">'[39]A01-1'!$A$5:$C$36</definedName>
    <definedName name="___A01" localSheetId="12">#REF!</definedName>
    <definedName name="___A08" localSheetId="12">'[41]A01-1'!$A$5:$C$36</definedName>
    <definedName name="__1A01_" localSheetId="12">#REF!</definedName>
    <definedName name="__2A01_" localSheetId="12">#REF!</definedName>
    <definedName name="__2A08_" localSheetId="12">'[39]A01-1'!$A$5:$C$36</definedName>
    <definedName name="__4A08_" localSheetId="12">'[39]A01-1'!$A$5:$C$36</definedName>
    <definedName name="__A01" localSheetId="12">#REF!</definedName>
    <definedName name="__A08" localSheetId="12">'[39]A01-1'!$A$5:$C$36</definedName>
    <definedName name="_1A01_" localSheetId="12">#REF!</definedName>
    <definedName name="_2A01_" localSheetId="12">#REF!</definedName>
    <definedName name="_2A08_" localSheetId="12">'[42]A01-1'!$A$5:$C$36</definedName>
    <definedName name="_4A08_" localSheetId="12">'[39]A01-1'!$A$5:$C$36</definedName>
    <definedName name="_A01" localSheetId="12">#REF!</definedName>
    <definedName name="_A08" localSheetId="12">'[39]A01-1'!$A$5:$C$36</definedName>
    <definedName name="_a8756" localSheetId="12">'[43]A01-1'!$A$5:$C$36</definedName>
    <definedName name="_qyc1234" localSheetId="12">#REF!</definedName>
    <definedName name="________________________________A01" localSheetId="12">#REF!</definedName>
    <definedName name="_________________________________A08" localSheetId="12">'[43]A01-1'!$A$5:$C$36</definedName>
    <definedName name="Database" localSheetId="12" hidden="1">#REF!</definedName>
    <definedName name="_xlnm.Print_Titles" localSheetId="12">'13'!$1:$4</definedName>
    <definedName name="____________________________qyc1234" localSheetId="12">#REF!</definedName>
    <definedName name="地区名称" localSheetId="12">#REF!</definedName>
    <definedName name="支出" localSheetId="12">#REF!</definedName>
    <definedName name="_______________A01" localSheetId="13">#REF!</definedName>
    <definedName name="_______________A08" localSheetId="13">'[39]A01-1'!$A$5:$C$36</definedName>
    <definedName name="____1A01_" localSheetId="13">#REF!</definedName>
    <definedName name="____2A08_" localSheetId="13">'[40]A01-1'!$A$5:$C$36</definedName>
    <definedName name="____A01" localSheetId="13">#REF!</definedName>
    <definedName name="____A08" localSheetId="13">'[41]A01-1'!$A$5:$C$36</definedName>
    <definedName name="___1A01_" localSheetId="13">#REF!</definedName>
    <definedName name="___2A08_" localSheetId="13">'[39]A01-1'!$A$5:$C$36</definedName>
    <definedName name="___A01" localSheetId="13">#REF!</definedName>
    <definedName name="___A08" localSheetId="13">'[41]A01-1'!$A$5:$C$36</definedName>
    <definedName name="__1A01_" localSheetId="13">#REF!</definedName>
    <definedName name="__2A01_" localSheetId="13">#REF!</definedName>
    <definedName name="__2A08_" localSheetId="13">'[39]A01-1'!$A$5:$C$36</definedName>
    <definedName name="__4A08_" localSheetId="13">'[39]A01-1'!$A$5:$C$36</definedName>
    <definedName name="__A01" localSheetId="13">#REF!</definedName>
    <definedName name="__A08" localSheetId="13">'[39]A01-1'!$A$5:$C$36</definedName>
    <definedName name="_1A01_" localSheetId="13">#REF!</definedName>
    <definedName name="_2A01_" localSheetId="13">#REF!</definedName>
    <definedName name="_2A08_" localSheetId="13">'[42]A01-1'!$A$5:$C$36</definedName>
    <definedName name="_4A08_" localSheetId="13">'[39]A01-1'!$A$5:$C$36</definedName>
    <definedName name="_A01" localSheetId="13">#REF!</definedName>
    <definedName name="_A08" localSheetId="13">'[39]A01-1'!$A$5:$C$36</definedName>
    <definedName name="_a8756" localSheetId="13">'[43]A01-1'!$A$5:$C$36</definedName>
    <definedName name="_qyc1234" localSheetId="13">#REF!</definedName>
    <definedName name="_________________________________A01" localSheetId="13">#REF!</definedName>
    <definedName name="__________________________________A08" localSheetId="13">'[43]A01-1'!$A$5:$C$36</definedName>
    <definedName name="Database" localSheetId="13" hidden="1">#REF!</definedName>
    <definedName name="_xlnm.Print_Titles" localSheetId="13">'14'!$1:$4</definedName>
    <definedName name="_____________________________qyc1234" localSheetId="13">#REF!</definedName>
    <definedName name="地区名称" localSheetId="13">#REF!</definedName>
    <definedName name="支出" localSheetId="13">#REF!</definedName>
    <definedName name="_______________A01" localSheetId="14">#REF!</definedName>
    <definedName name="_______________A08" localSheetId="14">'[39]A01-1'!$A$5:$C$36</definedName>
    <definedName name="____1A01_" localSheetId="14">#REF!</definedName>
    <definedName name="____2A08_" localSheetId="14">'[40]A01-1'!$A$5:$C$36</definedName>
    <definedName name="____A01" localSheetId="14">#REF!</definedName>
    <definedName name="____A08" localSheetId="14">'[41]A01-1'!$A$5:$C$36</definedName>
    <definedName name="___1A01_" localSheetId="14">#REF!</definedName>
    <definedName name="___2A08_" localSheetId="14">'[39]A01-1'!$A$5:$C$36</definedName>
    <definedName name="___A01" localSheetId="14">#REF!</definedName>
    <definedName name="___A08" localSheetId="14">'[41]A01-1'!$A$5:$C$36</definedName>
    <definedName name="__1A01_" localSheetId="14">#REF!</definedName>
    <definedName name="__2A01_" localSheetId="14">#REF!</definedName>
    <definedName name="__2A08_" localSheetId="14">'[39]A01-1'!$A$5:$C$36</definedName>
    <definedName name="__4A08_" localSheetId="14">'[39]A01-1'!$A$5:$C$36</definedName>
    <definedName name="__A01" localSheetId="14">#REF!</definedName>
    <definedName name="__A08" localSheetId="14">'[39]A01-1'!$A$5:$C$36</definedName>
    <definedName name="_1A01_" localSheetId="14">#REF!</definedName>
    <definedName name="_2A01_" localSheetId="14">#REF!</definedName>
    <definedName name="_2A08_" localSheetId="14">'[42]A01-1'!$A$5:$C$36</definedName>
    <definedName name="_4A08_" localSheetId="14">'[39]A01-1'!$A$5:$C$36</definedName>
    <definedName name="_A01" localSheetId="14">#REF!</definedName>
    <definedName name="_A08" localSheetId="14">'[39]A01-1'!$A$5:$C$36</definedName>
    <definedName name="_a8756" localSheetId="14">'[43]A01-1'!$A$5:$C$36</definedName>
    <definedName name="_qyc1234" localSheetId="14">#REF!</definedName>
    <definedName name="__________________________________A01" localSheetId="14">#REF!</definedName>
    <definedName name="___________________________________A08" localSheetId="14">'[43]A01-1'!$A$5:$C$36</definedName>
    <definedName name="Database" localSheetId="14" hidden="1">#REF!</definedName>
    <definedName name="______________________________qyc1234" localSheetId="14">#REF!</definedName>
    <definedName name="地区名称" localSheetId="14">#REF!</definedName>
    <definedName name="支出" localSheetId="14">#REF!</definedName>
    <definedName name="________________A01">#REF!</definedName>
    <definedName name="_________________A08">'[44]A01-1'!$A$5:$C$36</definedName>
    <definedName name="____________qyc1234">#REF!</definedName>
    <definedName name="_xlnm._FilterDatabase" localSheetId="3" hidden="1">'4'!$A$5:$B$28</definedName>
    <definedName name="_______________A01" localSheetId="3">#REF!</definedName>
    <definedName name="_______________A08" localSheetId="3">'[25]A01-1'!$A$5:$C$36</definedName>
    <definedName name="____1A01_" localSheetId="3">#REF!</definedName>
    <definedName name="____2A08_" localSheetId="3">'[26]A01-1'!$A$5:$C$36</definedName>
    <definedName name="____A01" localSheetId="3">#REF!</definedName>
    <definedName name="____A08" localSheetId="3">'[30]A01-1'!$A$5:$C$36</definedName>
    <definedName name="___1A01_" localSheetId="3">#REF!</definedName>
    <definedName name="___2A08_" localSheetId="3">'[27]A01-1'!$A$5:$C$36</definedName>
    <definedName name="___A01" localSheetId="3">#REF!</definedName>
    <definedName name="___A08" localSheetId="3">'[30]A01-1'!$A$5:$C$36</definedName>
    <definedName name="__1A01_" localSheetId="3">#REF!</definedName>
    <definedName name="__2A01_" localSheetId="3">#REF!</definedName>
    <definedName name="__2A08_" localSheetId="3">'[26]A01-1'!$A$5:$C$36</definedName>
    <definedName name="__4A08_" localSheetId="3">'[28]A01-1'!$A$5:$C$36</definedName>
    <definedName name="__A01" localSheetId="3">#REF!</definedName>
    <definedName name="__A08" localSheetId="3">'[26]A01-1'!$A$5:$C$36</definedName>
    <definedName name="_1A01_" localSheetId="3">#REF!</definedName>
    <definedName name="_2A01_" localSheetId="3">#REF!</definedName>
    <definedName name="_2A08_" localSheetId="3">'[29]A01-1'!$A$5:$C$36</definedName>
    <definedName name="_4A08_" localSheetId="3">'[26]A01-1'!$A$5:$C$36</definedName>
    <definedName name="_A01" localSheetId="3">#REF!</definedName>
    <definedName name="_A08" localSheetId="3">'[26]A01-1'!$A$5:$C$36</definedName>
    <definedName name="_a8756" localSheetId="3">'[25]A01-1'!$A$5:$C$36</definedName>
    <definedName name="_qyc1234" localSheetId="3">#REF!</definedName>
    <definedName name="______________________A01" localSheetId="3">#REF!</definedName>
    <definedName name="_______________________A08" localSheetId="3">'[22]A01-1'!$A$5:$C$36</definedName>
    <definedName name="Database" localSheetId="3" hidden="1">#REF!</definedName>
    <definedName name="_xlnm.Print_Titles" localSheetId="3" hidden="1">'4'!$1:$4</definedName>
    <definedName name="__________________qyc1234" localSheetId="3">#REF!</definedName>
    <definedName name="地区名称" localSheetId="3">#REF!</definedName>
    <definedName name="支出" localSheetId="3">#REF!</definedName>
    <definedName name="_____A01" localSheetId="3">#REF!</definedName>
    <definedName name="_____A08" localSheetId="3">'[25]A01-1'!$A$5:$C$36</definedName>
    <definedName name="__qyc1234" localSheetId="3">#REF!</definedName>
    <definedName name="______A01" localSheetId="3">#REF!</definedName>
    <definedName name="______A08" localSheetId="3">'[25]A01-1'!$A$5:$C$36</definedName>
    <definedName name="___qyc1234" localSheetId="3">#REF!</definedName>
    <definedName name="____________A01" localSheetId="3">#REF!</definedName>
    <definedName name="____________A08" localSheetId="3">'[34]A01-1'!$A$5:$C$36</definedName>
    <definedName name="___________A01" localSheetId="3">#REF!</definedName>
    <definedName name="___________A08" localSheetId="3">'[34]A01-1'!$A$5:$C$36</definedName>
    <definedName name="__________A01" localSheetId="3">#REF!</definedName>
    <definedName name="__________A08" localSheetId="3">'[34]A01-1'!$A$5:$C$36</definedName>
    <definedName name="_________qyc1234" localSheetId="3">#REF!</definedName>
    <definedName name="________A08" localSheetId="3">'[34]A01-1'!$A$5:$C$36</definedName>
    <definedName name="________qyc1234" localSheetId="3">#REF!</definedName>
    <definedName name="_______qyc1234" localSheetId="3">#REF!</definedName>
    <definedName name="_________A08" localSheetId="3">'[24]A01-1'!$A$5:$C$36</definedName>
    <definedName name="________A01" localSheetId="3">#REF!</definedName>
    <definedName name="_______A01" localSheetId="3">#REF!</definedName>
    <definedName name="_______A08" localSheetId="3">'[25]A01-1'!$A$5:$C$36</definedName>
    <definedName name="_____qyc1234" localSheetId="3">#REF!</definedName>
    <definedName name="____qyc1234" localSheetId="3">#REF!</definedName>
    <definedName name="_________A01" localSheetId="3">#REF!</definedName>
    <definedName name="_____________A08" localSheetId="3">'[33]A01-1'!$A$5:$C$36</definedName>
    <definedName name="______qyc1234" localSheetId="3">#REF!</definedName>
    <definedName name="分类" localSheetId="3">#REF!</definedName>
    <definedName name="行业" localSheetId="3">[31]Sheet1!$W$2:$W$9</definedName>
    <definedName name="市州" localSheetId="3">[31]Sheet1!$A$2:$U$2</definedName>
    <definedName name="形式" localSheetId="3">#REF!</definedName>
    <definedName name="性质" localSheetId="3">[32]Sheet2!$A$1:$A$4</definedName>
    <definedName name="_____________A01" localSheetId="3">#REF!</definedName>
    <definedName name="______________A08" localSheetId="3">'[23]A01-1'!$A$5:$C$36</definedName>
    <definedName name="__________qyc1234" localSheetId="3">#REF!</definedName>
    <definedName name="DAHAI" localSheetId="3">#REF!</definedName>
    <definedName name="_xlnm.Print_Area" localSheetId="3">'4'!$A$1:$B$28</definedName>
    <definedName name="_______________A01" localSheetId="4">#REF!</definedName>
    <definedName name="_______________A08" localSheetId="4">'[35]A01-1'!$A$5:$C$36</definedName>
    <definedName name="____1A01_" localSheetId="4">#REF!</definedName>
    <definedName name="____2A08_" localSheetId="4">'[36]A01-1'!$A$5:$C$36</definedName>
    <definedName name="____A01" localSheetId="4">#REF!</definedName>
    <definedName name="____A08" localSheetId="4">'[38]A01-1'!$A$5:$C$36</definedName>
    <definedName name="___1A01_" localSheetId="4">#REF!</definedName>
    <definedName name="___2A08_" localSheetId="4">'[35]A01-1'!$A$5:$C$36</definedName>
    <definedName name="___A01" localSheetId="4">#REF!</definedName>
    <definedName name="___A08" localSheetId="4">'[38]A01-1'!$A$5:$C$36</definedName>
    <definedName name="__1A01_" localSheetId="4">#REF!</definedName>
    <definedName name="__2A01_" localSheetId="4">#REF!</definedName>
    <definedName name="__2A08_" localSheetId="4">'[35]A01-1'!$A$5:$C$36</definedName>
    <definedName name="__4A08_" localSheetId="4">'[35]A01-1'!$A$5:$C$36</definedName>
    <definedName name="__A01" localSheetId="4">#REF!</definedName>
    <definedName name="__A08" localSheetId="4">'[35]A01-1'!$A$5:$C$36</definedName>
    <definedName name="_1A01_" localSheetId="4">#REF!</definedName>
    <definedName name="_2A01_" localSheetId="4">#REF!</definedName>
    <definedName name="_2A08_" localSheetId="4">'[37]A01-1'!$A$5:$C$36</definedName>
    <definedName name="_4A08_" localSheetId="4">'[35]A01-1'!$A$5:$C$36</definedName>
    <definedName name="_A01" localSheetId="4">#REF!</definedName>
    <definedName name="_A08" localSheetId="4">'[35]A01-1'!$A$5:$C$36</definedName>
    <definedName name="_a8756" localSheetId="4">'[7]A01-1'!$A$5:$C$36</definedName>
    <definedName name="_qyc1234" localSheetId="4">#REF!</definedName>
    <definedName name="_____A01" localSheetId="4">#REF!</definedName>
    <definedName name="Database" localSheetId="4" hidden="1">#REF!</definedName>
    <definedName name="_xlnm.Print_Area" localSheetId="4">'5'!$A$1:$B$15</definedName>
    <definedName name="__qyc1234" localSheetId="4">#REF!</definedName>
    <definedName name="地区名称" localSheetId="4">#REF!</definedName>
    <definedName name="支出" localSheetId="4">#REF!</definedName>
    <definedName name="_xlnm.Print_Titles" localSheetId="4">'5'!$1:$4</definedName>
    <definedName name="______A01" localSheetId="4">#REF!</definedName>
    <definedName name="___qyc1234" localSheetId="4">#REF!</definedName>
    <definedName name="________________________A01" localSheetId="4">#REF!</definedName>
    <definedName name="_________________________A08" localSheetId="4">'[8]A01-1'!$A$5:$C$36</definedName>
    <definedName name="____________________qyc1234" localSheetId="4">#REF!</definedName>
    <definedName name="_______A01" localSheetId="4">#REF!</definedName>
    <definedName name="_______A08" localSheetId="4">'[8]A01-1'!$A$5:$C$36</definedName>
    <definedName name="____qyc1234" localSheetId="4">#REF!</definedName>
    <definedName name="_xlnm._FilterDatabase" localSheetId="4" hidden="1">'5'!$A$5:$A$10</definedName>
    <definedName name="_______________A01" localSheetId="5">#REF!</definedName>
    <definedName name="_______________A08" localSheetId="5">'[35]A01-1'!$A$5:$C$36</definedName>
    <definedName name="____1A01_" localSheetId="5">#REF!</definedName>
    <definedName name="____2A08_" localSheetId="5">'[36]A01-1'!$A$5:$C$36</definedName>
    <definedName name="____A01" localSheetId="5">#REF!</definedName>
    <definedName name="____A08" localSheetId="5">'[38]A01-1'!$A$5:$C$36</definedName>
    <definedName name="___1A01_" localSheetId="5">#REF!</definedName>
    <definedName name="___2A08_" localSheetId="5">'[35]A01-1'!$A$5:$C$36</definedName>
    <definedName name="___A01" localSheetId="5">#REF!</definedName>
    <definedName name="___A08" localSheetId="5">'[38]A01-1'!$A$5:$C$36</definedName>
    <definedName name="__1A01_" localSheetId="5">#REF!</definedName>
    <definedName name="__2A01_" localSheetId="5">#REF!</definedName>
    <definedName name="__2A08_" localSheetId="5">'[35]A01-1'!$A$5:$C$36</definedName>
    <definedName name="__4A08_" localSheetId="5">'[35]A01-1'!$A$5:$C$36</definedName>
    <definedName name="__A01" localSheetId="5">#REF!</definedName>
    <definedName name="__A08" localSheetId="5">'[35]A01-1'!$A$5:$C$36</definedName>
    <definedName name="_1A01_" localSheetId="5">#REF!</definedName>
    <definedName name="_2A01_" localSheetId="5">#REF!</definedName>
    <definedName name="_2A08_" localSheetId="5">'[37]A01-1'!$A$5:$C$36</definedName>
    <definedName name="_4A08_" localSheetId="5">'[35]A01-1'!$A$5:$C$36</definedName>
    <definedName name="_A01" localSheetId="5">#REF!</definedName>
    <definedName name="_A08" localSheetId="5">'[35]A01-1'!$A$5:$C$36</definedName>
    <definedName name="_a8756" localSheetId="5">'[7]A01-1'!$A$5:$C$36</definedName>
    <definedName name="_qyc1234" localSheetId="5">#REF!</definedName>
    <definedName name="_____A01" localSheetId="5">#REF!</definedName>
    <definedName name="Database" localSheetId="5" hidden="1">#REF!</definedName>
    <definedName name="_xlnm.Print_Area" localSheetId="5">'6'!$A$1:$B$15</definedName>
    <definedName name="__qyc1234" localSheetId="5">#REF!</definedName>
    <definedName name="地区名称" localSheetId="5">#REF!</definedName>
    <definedName name="支出" localSheetId="5">#REF!</definedName>
    <definedName name="_xlnm.Print_Titles" localSheetId="5">'6'!$1:$4</definedName>
    <definedName name="______A01" localSheetId="5">#REF!</definedName>
    <definedName name="___qyc1234" localSheetId="5">#REF!</definedName>
    <definedName name="________________________A01" localSheetId="5">#REF!</definedName>
    <definedName name="_________________________A08" localSheetId="5">'[8]A01-1'!$A$5:$C$36</definedName>
    <definedName name="____________________qyc1234" localSheetId="5">#REF!</definedName>
    <definedName name="_______A01" localSheetId="5">#REF!</definedName>
    <definedName name="_______A08" localSheetId="5">'[8]A01-1'!$A$5:$C$36</definedName>
    <definedName name="____qyc1234" localSheetId="5">#REF!</definedName>
    <definedName name="_xlnm._FilterDatabase" localSheetId="5" hidden="1">'6'!$A$5:$A$10</definedName>
    <definedName name="_xlnm.Print_Area" localSheetId="15">'16.大竹县2021年地方政府债务限额及余额预算情况表'!$A:$G</definedName>
    <definedName name="_xlnm.Print_Area" localSheetId="16">'17.大竹县地方政府一般债务余额情况表'!$A:$C</definedName>
    <definedName name="_xlnm.Print_Area" localSheetId="17">'18.大竹县地方政府专项债务余额情况表'!$A:$C</definedName>
    <definedName name="_xlnm.Print_Area" localSheetId="18">'19.大竹县地方政府债券发行及还本付息情况表'!$A:$D</definedName>
    <definedName name="_xlnm.Print_Area" localSheetId="21">'22.大竹县2022年地方政府债务限额提前下达情况表'!$A:$E</definedName>
    <definedName name="_xlnm._FilterDatabase" localSheetId="22" hidden="1">'23.大竹县2022年年初新增地方政府债券资金安排表'!$4:$15</definedName>
    <definedName name="_xlnm.Print_Area" localSheetId="22">'23.大竹县2022年年初新增地方政府债券资金安排表'!$A:$F</definedName>
    <definedName name="_xlnm.Print_Titles" localSheetId="22">'23.大竹县2022年年初新增地方政府债券资金安排表'!$4:$4</definedName>
    <definedName name="_xlnm.Print_Area" localSheetId="19">'20.大竹县2021年本级地方政府专项债务表'!$A:$B</definedName>
    <definedName name="_xlnm.Print_Titles" localSheetId="14">'15'!$1:$4</definedName>
    <definedName name="_xlnm.Print_Titles" localSheetId="20">'21.大竹县2021年本级新增政府债券项目实施'!$4:$5</definedName>
  </definedNames>
  <calcPr calcId="144525"/>
</workbook>
</file>

<file path=xl/sharedStrings.xml><?xml version="1.0" encoding="utf-8"?>
<sst xmlns="http://schemas.openxmlformats.org/spreadsheetml/2006/main" count="2049" uniqueCount="1506">
  <si>
    <t>2022年大竹县一般公共预算收入预算表</t>
  </si>
  <si>
    <t>单位：万元</t>
  </si>
  <si>
    <t>预算科目</t>
  </si>
  <si>
    <t>预算数</t>
  </si>
  <si>
    <t>税收收入小计</t>
  </si>
  <si>
    <t>一、增值税</t>
  </si>
  <si>
    <t>二、企业所得税</t>
  </si>
  <si>
    <t>三、企业所得税退税</t>
  </si>
  <si>
    <t>四、个人所得税</t>
  </si>
  <si>
    <t>五、资源税</t>
  </si>
  <si>
    <t>六、城市维护建设税</t>
  </si>
  <si>
    <t>七、房产税</t>
  </si>
  <si>
    <t>八、印花税</t>
  </si>
  <si>
    <t>九、城镇土地使用税</t>
  </si>
  <si>
    <t>十、土地增值税</t>
  </si>
  <si>
    <t>十一、车船税</t>
  </si>
  <si>
    <t>十二、耕地占用税</t>
  </si>
  <si>
    <t>十三、契税</t>
  </si>
  <si>
    <t>十四、烟叶税</t>
  </si>
  <si>
    <t>十五、环境保护税</t>
  </si>
  <si>
    <t>十六、其他税收收入</t>
  </si>
  <si>
    <t>非税收入小计</t>
  </si>
  <si>
    <t>十七、专项收入</t>
  </si>
  <si>
    <t>十八、行政事业性收费收入</t>
  </si>
  <si>
    <t>十九、罚没收入</t>
  </si>
  <si>
    <t>二十、国有资本经营收入</t>
  </si>
  <si>
    <t>二十一、国有资源（资产）有偿使用收入</t>
  </si>
  <si>
    <t>二十二、捐赠收入</t>
  </si>
  <si>
    <t>二十三、政府住房基金收入</t>
  </si>
  <si>
    <t>二十四、其他收入</t>
  </si>
  <si>
    <t>一般公共预算收入合计</t>
  </si>
  <si>
    <t>2022年大竹县一般公共预算支出预算表</t>
  </si>
  <si>
    <t>合计</t>
  </si>
  <si>
    <t>自有财力</t>
  </si>
  <si>
    <t>上级提前通知专项转移支付等</t>
  </si>
  <si>
    <t>上年结转
安排</t>
  </si>
  <si>
    <t>新增一般
债券收入</t>
  </si>
  <si>
    <t>一、一般公共服务支出</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</si>
  <si>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</si>
  <si>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</si>
  <si>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</si>
  <si>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</si>
  <si>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</si>
  <si>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</si>
  <si>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</si>
  <si>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</si>
  <si>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</si>
  <si>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</si>
  <si>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</si>
  <si>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</si>
  <si>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</si>
  <si>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</si>
  <si>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</si>
  <si>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</si>
  <si>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</si>
  <si>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</si>
  <si>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</si>
  <si>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</si>
  <si>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</si>
  <si>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</si>
  <si>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二十四、债务付息支出</t>
  </si>
  <si>
    <t>二十五、债务发行费用支出</t>
  </si>
  <si>
    <t>一般公共预算支出合计</t>
  </si>
  <si>
    <t>2022年大竹县一般公共预算收支预算平衡表</t>
  </si>
  <si>
    <t>收   入</t>
  </si>
  <si>
    <t>支   出</t>
  </si>
  <si>
    <t>一般公共预算收入</t>
  </si>
  <si>
    <t>一般公共预算支出</t>
  </si>
  <si>
    <t>转移性收入</t>
  </si>
  <si>
    <t>转移性支出</t>
  </si>
  <si>
    <t>上级补助收入</t>
  </si>
  <si>
    <t>上解支出</t>
  </si>
  <si>
    <t>一般性转移支付收入</t>
  </si>
  <si>
    <t>体制上解支出</t>
  </si>
  <si>
    <t>专项转移支付收入</t>
  </si>
  <si>
    <t>专项上解支出</t>
  </si>
  <si>
    <t>上年结余收入</t>
  </si>
  <si>
    <t>调出资金</t>
  </si>
  <si>
    <t>调入资金</t>
  </si>
  <si>
    <t>区域间转移性支出</t>
  </si>
  <si>
    <t>从政府性基金预算调入</t>
  </si>
  <si>
    <t>援助其他地区支出</t>
  </si>
  <si>
    <t>从国有资本经营预算调入</t>
  </si>
  <si>
    <t>生态保护补偿转移性支出</t>
  </si>
  <si>
    <t>从其他资金调入</t>
  </si>
  <si>
    <t>土地指标调剂转移性支出</t>
  </si>
  <si>
    <t>债务转贷收入</t>
  </si>
  <si>
    <t>其他转移性支出</t>
  </si>
  <si>
    <t>地方政府一般债券转贷收入</t>
  </si>
  <si>
    <t>安排预算稳定调节基金</t>
  </si>
  <si>
    <t>地方政府向外国政府借款转贷收入</t>
  </si>
  <si>
    <t>补充预算周转金</t>
  </si>
  <si>
    <t>地方政府向国际组织借款转贷收入</t>
  </si>
  <si>
    <t>拨付国债转贷资金数</t>
  </si>
  <si>
    <t>地方政府其他一般债务转贷收入</t>
  </si>
  <si>
    <t>国债转贷资金结余</t>
  </si>
  <si>
    <t>区域间转移性收入</t>
  </si>
  <si>
    <t>债务还本支出</t>
  </si>
  <si>
    <t>接受其他地区援助收入</t>
  </si>
  <si>
    <t>地方政府一般债务还本支出</t>
  </si>
  <si>
    <t>生态保护补偿转移性收入</t>
  </si>
  <si>
    <t>地方政府一般债券还本支出</t>
  </si>
  <si>
    <t>土地指标调剂转移性收入</t>
  </si>
  <si>
    <t>地方政府向外国政府借款还本支出</t>
  </si>
  <si>
    <t>其他转移性收入</t>
  </si>
  <si>
    <t>地方政府向国际组织借款还本支出</t>
  </si>
  <si>
    <t>动用预算稳定调节基金</t>
  </si>
  <si>
    <t>……</t>
  </si>
  <si>
    <t>国债转贷收入</t>
  </si>
  <si>
    <t>国债转贷资金上年结余</t>
  </si>
  <si>
    <t>国债转贷转补助数</t>
  </si>
  <si>
    <t>收  入  总  计</t>
  </si>
  <si>
    <t>支  出  总  计</t>
  </si>
  <si>
    <t>一、一般公共服务</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</si>
  <si>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</si>
  <si>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</si>
  <si>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</si>
  <si>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</si>
  <si>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</si>
  <si>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</si>
  <si>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</si>
  <si>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</si>
  <si>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</si>
  <si>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</si>
  <si>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</si>
  <si>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</si>
  <si>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</si>
  <si>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</si>
  <si>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</si>
  <si>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</si>
  <si>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</si>
  <si>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</si>
  <si>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</si>
  <si>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</si>
  <si>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</si>
  <si>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</si>
  <si>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</si>
  <si>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</si>
  <si>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</si>
  <si>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</si>
  <si>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</si>
  <si>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</si>
  <si>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</si>
  <si>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</si>
  <si>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</si>
  <si>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</si>
  <si>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</si>
  <si>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</si>
  <si>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</si>
  <si>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</si>
  <si>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</si>
  <si>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</si>
  <si>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</si>
  <si>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</si>
  <si>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</si>
  <si>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</si>
  <si>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</si>
  <si>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</si>
  <si>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</si>
  <si>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</si>
  <si>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</si>
  <si>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</si>
  <si>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</si>
  <si>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</si>
  <si>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</si>
  <si>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</si>
  <si>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</si>
  <si>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</si>
  <si>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</si>
  <si>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</si>
  <si>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</si>
  <si>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</si>
  <si>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</si>
  <si>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</si>
  <si>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</si>
  <si>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</si>
  <si>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</si>
  <si>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</si>
  <si>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</si>
  <si>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</si>
  <si>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</si>
  <si>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</si>
  <si>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</si>
  <si>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</si>
  <si>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</si>
  <si>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</si>
  <si>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</si>
  <si>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</si>
  <si>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</si>
  <si>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</si>
  <si>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</si>
  <si>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</si>
  <si>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</si>
  <si>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</si>
  <si>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</si>
  <si>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</si>
  <si>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</si>
  <si>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</si>
  <si>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</si>
  <si>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</si>
  <si>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</si>
  <si>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</si>
  <si>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</si>
  <si>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</si>
  <si>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</si>
  <si>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</si>
  <si>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</si>
  <si>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</si>
  <si>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</si>
  <si>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</si>
  <si>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</si>
  <si>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</si>
  <si>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</si>
  <si>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</si>
  <si>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</si>
  <si>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</si>
  <si>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</si>
  <si>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</si>
  <si>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</si>
  <si>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</si>
  <si>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</si>
  <si>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</si>
  <si>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</si>
  <si>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</si>
  <si>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t>
  </si>
  <si>
    <t xml:space="preserve">      其他共产党事务支出</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</si>
  <si>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</si>
  <si>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</si>
  <si>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</si>
  <si>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</si>
  <si>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</si>
  <si>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</si>
  <si>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</si>
  <si>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</si>
  <si>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</si>
  <si>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</si>
  <si>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</si>
  <si>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</si>
  <si>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</si>
  <si>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t>
  </si>
  <si>
    <t xml:space="preserve">      国家赔偿费用支出</t>
  </si>
  <si>
    <t xml:space="preserve">      其他一般公共服务支出</t>
  </si>
  <si>
    <t xml:space="preserve">    对外合作与交流</t>
  </si>
  <si>
    <t xml:space="preserve">    对外宣传</t>
  </si>
  <si>
    <t xml:space="preserve">    其他外交支出</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</si>
  <si>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</si>
  <si>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</si>
  <si>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</si>
  <si>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</si>
  <si>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</si>
  <si>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</si>
  <si>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</si>
  <si>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</si>
  <si>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t>
  </si>
  <si>
    <t xml:space="preserve">    武装警察部队</t>
  </si>
  <si>
    <t xml:space="preserve">      武装警察部队</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</si>
  <si>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</si>
  <si>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</si>
  <si>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</si>
  <si>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</si>
  <si>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</si>
  <si>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</si>
  <si>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</si>
  <si>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</si>
  <si>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</si>
  <si>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</si>
  <si>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</si>
  <si>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</si>
  <si>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检查监督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</si>
  <si>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</si>
  <si>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</si>
  <si>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</si>
  <si>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</si>
  <si>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</si>
  <si>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</si>
  <si>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</si>
  <si>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</si>
  <si>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</si>
  <si>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</si>
  <si>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</si>
  <si>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</si>
  <si>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</si>
  <si>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</si>
  <si>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</si>
  <si>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</si>
  <si>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</si>
  <si>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</si>
  <si>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</si>
  <si>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</si>
  <si>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</si>
  <si>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</si>
  <si>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</si>
  <si>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</si>
  <si>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</si>
  <si>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</si>
  <si>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</si>
  <si>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</si>
  <si>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</si>
  <si>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</si>
  <si>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</si>
  <si>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</si>
  <si>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t>
  </si>
  <si>
    <t xml:space="preserve">      国家司法救助支出</t>
  </si>
  <si>
    <t xml:space="preserve">      其他公共安全支出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</si>
  <si>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</si>
  <si>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</si>
  <si>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</si>
  <si>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</si>
  <si>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</si>
  <si>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</si>
  <si>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</si>
  <si>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</si>
  <si>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</si>
  <si>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</si>
  <si>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</si>
  <si>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</si>
  <si>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</si>
  <si>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</si>
  <si>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</si>
  <si>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</si>
  <si>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</si>
  <si>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</si>
  <si>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</si>
  <si>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</si>
  <si>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</si>
  <si>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</si>
  <si>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</si>
  <si>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</si>
  <si>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</si>
  <si>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</si>
  <si>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</si>
  <si>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</si>
  <si>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</si>
  <si>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</si>
  <si>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</si>
  <si>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</si>
  <si>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</si>
  <si>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</si>
  <si>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</si>
  <si>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</si>
  <si>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</si>
  <si>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</si>
  <si>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</si>
  <si>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</si>
  <si>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</si>
  <si>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</si>
  <si>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</si>
  <si>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</si>
  <si>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</si>
  <si>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</si>
  <si>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</si>
  <si>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</si>
  <si>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</si>
  <si>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</si>
  <si>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</si>
  <si>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</si>
  <si>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</si>
  <si>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</si>
  <si>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</si>
  <si>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</si>
  <si>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</si>
  <si>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</si>
  <si>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</si>
  <si>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</si>
  <si>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</si>
  <si>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</si>
  <si>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</si>
  <si>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</si>
  <si>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</si>
  <si>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</si>
  <si>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</si>
  <si>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</si>
  <si>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</si>
  <si>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</si>
  <si>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</si>
  <si>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</si>
  <si>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</si>
  <si>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</si>
  <si>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</si>
  <si>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</si>
  <si>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</si>
  <si>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</si>
  <si>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</si>
  <si>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</si>
  <si>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</si>
  <si>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</si>
  <si>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</si>
  <si>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</si>
  <si>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</si>
  <si>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</si>
  <si>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</si>
  <si>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</si>
  <si>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</si>
  <si>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</si>
  <si>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t>
  </si>
  <si>
    <t xml:space="preserve">      科技奖励</t>
  </si>
  <si>
    <t xml:space="preserve">      核应急</t>
  </si>
  <si>
    <t xml:space="preserve">      转制科研机构</t>
  </si>
  <si>
    <t xml:space="preserve">      其他科学技术支出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</si>
  <si>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</si>
  <si>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</si>
  <si>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</si>
  <si>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</si>
  <si>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</si>
  <si>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</si>
  <si>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</si>
  <si>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</si>
  <si>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</si>
  <si>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</si>
  <si>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</si>
  <si>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</si>
  <si>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</si>
  <si>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</si>
  <si>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</si>
  <si>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</si>
  <si>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</si>
  <si>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</si>
  <si>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</si>
  <si>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</si>
  <si>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</si>
  <si>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</si>
  <si>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</si>
  <si>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</si>
  <si>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</si>
  <si>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</si>
  <si>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</si>
  <si>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</si>
  <si>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</si>
  <si>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</si>
  <si>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</si>
  <si>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</si>
  <si>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</si>
  <si>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</si>
  <si>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</si>
  <si>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</si>
  <si>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</si>
  <si>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t>
  </si>
  <si>
    <t xml:space="preserve">      宣传文化发展专项支出</t>
  </si>
  <si>
    <t xml:space="preserve">      文化产业发展专项支出</t>
  </si>
  <si>
    <t xml:space="preserve">      其他文化旅游体育与传媒支出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</si>
  <si>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</si>
  <si>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</si>
  <si>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</si>
  <si>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</si>
  <si>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</si>
  <si>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</si>
  <si>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</si>
  <si>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</si>
  <si>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</si>
  <si>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</si>
  <si>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</si>
  <si>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</si>
  <si>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</si>
  <si>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</si>
  <si>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</si>
  <si>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</si>
  <si>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</si>
  <si>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</si>
  <si>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</si>
  <si>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</si>
  <si>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</si>
  <si>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</si>
  <si>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</si>
  <si>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</si>
  <si>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</si>
  <si>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</si>
  <si>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</si>
  <si>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</si>
  <si>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</si>
  <si>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</si>
  <si>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</si>
  <si>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</si>
  <si>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</si>
  <si>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</si>
  <si>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</si>
  <si>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</si>
  <si>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</si>
  <si>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</si>
  <si>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</si>
  <si>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</si>
  <si>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</si>
  <si>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</si>
  <si>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</si>
  <si>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</si>
  <si>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</si>
  <si>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</si>
  <si>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</si>
  <si>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</si>
  <si>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</si>
  <si>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</si>
  <si>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</si>
  <si>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烈士纪念设施管理维护</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</si>
  <si>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</si>
  <si>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</si>
  <si>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</si>
  <si>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</si>
  <si>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</si>
  <si>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</si>
  <si>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</si>
  <si>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</si>
  <si>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</si>
  <si>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</si>
  <si>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</si>
  <si>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</si>
  <si>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</si>
  <si>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</si>
  <si>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</si>
  <si>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</si>
  <si>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</si>
  <si>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</si>
  <si>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</si>
  <si>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</si>
  <si>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</si>
  <si>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</si>
  <si>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</si>
  <si>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</si>
  <si>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</si>
  <si>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</si>
  <si>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</si>
  <si>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</si>
  <si>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</si>
  <si>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</si>
  <si>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</si>
  <si>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</si>
  <si>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</si>
  <si>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</si>
  <si>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</si>
  <si>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</si>
  <si>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</si>
  <si>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</si>
  <si>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</si>
  <si>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</si>
  <si>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</si>
  <si>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</si>
  <si>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</si>
  <si>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</si>
  <si>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</si>
  <si>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</si>
  <si>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</si>
  <si>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</si>
  <si>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</si>
  <si>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</si>
  <si>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</si>
  <si>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</si>
  <si>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</si>
  <si>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</si>
  <si>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</si>
  <si>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</si>
  <si>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</si>
  <si>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</si>
  <si>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</si>
  <si>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</si>
  <si>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</si>
  <si>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</si>
  <si>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</si>
  <si>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</si>
  <si>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</si>
  <si>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</si>
  <si>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</si>
  <si>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</si>
  <si>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</si>
  <si>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</si>
  <si>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</si>
  <si>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</si>
  <si>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</si>
  <si>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</si>
  <si>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</si>
  <si>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</si>
  <si>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</si>
  <si>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</si>
  <si>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</si>
  <si>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</si>
  <si>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</si>
  <si>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</si>
  <si>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</si>
  <si>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</si>
  <si>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</si>
  <si>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</si>
  <si>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</si>
  <si>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</si>
  <si>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</si>
  <si>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</si>
  <si>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</si>
  <si>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</si>
  <si>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</si>
  <si>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</si>
  <si>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</si>
  <si>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</si>
  <si>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</si>
  <si>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</si>
  <si>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</si>
  <si>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</si>
  <si>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</si>
  <si>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</si>
  <si>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</si>
  <si>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</si>
  <si>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</si>
  <si>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</si>
  <si>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</si>
  <si>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</si>
  <si>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</si>
  <si>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</si>
  <si>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</si>
  <si>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</si>
  <si>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</si>
  <si>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</si>
  <si>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</si>
  <si>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t>
  </si>
  <si>
    <t xml:space="preserve">    其他卫生健康支出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</si>
  <si>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</si>
  <si>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</si>
  <si>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</si>
  <si>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</si>
  <si>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</si>
  <si>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</si>
  <si>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</si>
  <si>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</si>
  <si>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</si>
  <si>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</si>
  <si>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</si>
  <si>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</si>
  <si>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</si>
  <si>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</si>
  <si>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</si>
  <si>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</si>
  <si>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</si>
  <si>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</si>
  <si>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</si>
  <si>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</si>
  <si>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</si>
  <si>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</si>
  <si>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</si>
  <si>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</si>
  <si>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</si>
  <si>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</si>
  <si>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</si>
  <si>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</si>
  <si>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</si>
  <si>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</si>
  <si>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</si>
  <si>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</si>
  <si>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</si>
  <si>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</si>
  <si>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</si>
  <si>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</si>
  <si>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</si>
  <si>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</si>
  <si>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</si>
  <si>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</si>
  <si>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</si>
  <si>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</si>
  <si>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</si>
  <si>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</si>
  <si>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</si>
  <si>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</si>
  <si>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t>
  </si>
  <si>
    <t xml:space="preserve">    能源节约利用</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</si>
  <si>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</si>
  <si>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</si>
  <si>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</si>
  <si>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</si>
  <si>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</si>
  <si>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</si>
  <si>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t>
  </si>
  <si>
    <t xml:space="preserve">    循环经济</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</si>
  <si>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</si>
  <si>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</si>
  <si>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</si>
  <si>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</si>
  <si>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</si>
  <si>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</si>
  <si>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</si>
  <si>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</si>
  <si>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</si>
  <si>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</si>
  <si>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</si>
  <si>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</si>
  <si>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</si>
  <si>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</si>
  <si>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</si>
  <si>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</si>
  <si>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</si>
  <si>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</si>
  <si>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</si>
  <si>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</si>
  <si>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t xml:space="preserve">    建设市场管理与监督</t>
  </si>
  <si>
    <t xml:space="preserve">    其他城乡社区支出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</si>
  <si>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</si>
  <si>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</si>
  <si>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</si>
  <si>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</si>
  <si>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</si>
  <si>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</si>
  <si>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</si>
  <si>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</si>
  <si>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</si>
  <si>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</si>
  <si>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</si>
  <si>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</si>
  <si>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</si>
  <si>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</si>
  <si>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</si>
  <si>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</si>
  <si>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</si>
  <si>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</si>
  <si>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渔业发展</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</si>
  <si>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</si>
  <si>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</si>
  <si>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</si>
  <si>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</si>
  <si>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</si>
  <si>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</si>
  <si>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</si>
  <si>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</si>
  <si>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</si>
  <si>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</si>
  <si>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</si>
  <si>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</si>
  <si>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</si>
  <si>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</si>
  <si>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</si>
  <si>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</si>
  <si>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</si>
  <si>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</si>
  <si>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</si>
  <si>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</si>
  <si>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</si>
  <si>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</si>
  <si>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</si>
  <si>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</si>
  <si>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</si>
  <si>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</si>
  <si>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</si>
  <si>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</si>
  <si>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</si>
  <si>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</si>
  <si>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</si>
  <si>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</si>
  <si>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</si>
  <si>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</si>
  <si>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</si>
  <si>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</si>
  <si>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</si>
  <si>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</si>
  <si>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</si>
  <si>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</si>
  <si>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</si>
  <si>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农村人畜饮水</t>
  </si>
  <si>
    <t xml:space="preserve">      南水北调工程建设</t>
  </si>
  <si>
    <t xml:space="preserve">      南水北调工程管理</t>
  </si>
  <si>
    <t xml:space="preserve">      其他水利支出</t>
  </si>
  <si>
    <t xml:space="preserve">    巩固脱贫衔接乡村振兴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</si>
  <si>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</si>
  <si>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</si>
  <si>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</si>
  <si>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</si>
  <si>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</si>
  <si>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</si>
  <si>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</si>
  <si>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</si>
  <si>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</si>
  <si>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</si>
  <si>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</si>
  <si>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</si>
  <si>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</si>
  <si>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</si>
  <si>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</si>
  <si>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</si>
  <si>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</si>
  <si>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</si>
  <si>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</si>
  <si>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</si>
  <si>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</si>
  <si>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</si>
  <si>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t>
  </si>
  <si>
    <t xml:space="preserve">      化解其他公益性乡村债务支出</t>
  </si>
  <si>
    <t xml:space="preserve">      其他农林水支出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</si>
  <si>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</si>
  <si>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</si>
  <si>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</si>
  <si>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</si>
  <si>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</si>
  <si>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</si>
  <si>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</si>
  <si>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</si>
  <si>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</si>
  <si>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</si>
  <si>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</si>
  <si>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</si>
  <si>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</si>
  <si>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</si>
  <si>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</si>
  <si>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</si>
  <si>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</si>
  <si>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</si>
  <si>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</si>
  <si>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</si>
  <si>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</si>
  <si>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</si>
  <si>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</si>
  <si>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</si>
  <si>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</si>
  <si>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</si>
  <si>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</si>
  <si>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</si>
  <si>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</si>
  <si>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</si>
  <si>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</si>
  <si>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</si>
  <si>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</si>
  <si>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</si>
  <si>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</si>
  <si>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</si>
  <si>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</si>
  <si>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</si>
  <si>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</si>
  <si>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</si>
  <si>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</si>
  <si>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t>
  </si>
  <si>
    <t xml:space="preserve">      公共交通运营补助</t>
  </si>
  <si>
    <t xml:space="preserve">      其他交通运输支出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</si>
  <si>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</si>
  <si>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</si>
  <si>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</si>
  <si>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</si>
  <si>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</si>
  <si>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</si>
  <si>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</si>
  <si>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</si>
  <si>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</si>
  <si>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</si>
  <si>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</si>
  <si>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</si>
  <si>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</si>
  <si>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</si>
  <si>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</si>
  <si>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</si>
  <si>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</si>
  <si>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</si>
  <si>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</si>
  <si>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</si>
  <si>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</si>
  <si>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</si>
  <si>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</si>
  <si>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</si>
  <si>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</si>
  <si>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</si>
  <si>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</si>
  <si>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</si>
  <si>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</si>
  <si>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</si>
  <si>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</si>
  <si>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</si>
  <si>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</si>
  <si>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</si>
  <si>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</si>
  <si>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</si>
  <si>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</si>
  <si>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</si>
  <si>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</si>
  <si>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</si>
  <si>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</si>
  <si>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</si>
  <si>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</si>
  <si>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</si>
  <si>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</si>
  <si>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</si>
  <si>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</si>
  <si>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</si>
  <si>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</si>
  <si>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</si>
  <si>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</si>
  <si>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</si>
  <si>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</si>
  <si>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t>
  </si>
  <si>
    <t xml:space="preserve">      服务业基础设施建设</t>
  </si>
  <si>
    <t xml:space="preserve">      其他商业服务业等支出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</si>
  <si>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</si>
  <si>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</si>
  <si>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</si>
  <si>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</si>
  <si>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</si>
  <si>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</si>
  <si>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</si>
  <si>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</si>
  <si>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</si>
  <si>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</si>
  <si>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</si>
  <si>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</si>
  <si>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</si>
  <si>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</si>
  <si>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</si>
  <si>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</si>
  <si>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</si>
  <si>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</si>
  <si>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</si>
  <si>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</si>
  <si>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</si>
  <si>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</si>
  <si>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t>
  </si>
  <si>
    <t xml:space="preserve">      重点企业贷款贴息</t>
  </si>
  <si>
    <t xml:space="preserve">      其他金融支出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</si>
  <si>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</si>
  <si>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</si>
  <si>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</si>
  <si>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</si>
  <si>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</si>
  <si>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</si>
  <si>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</si>
  <si>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</si>
  <si>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</si>
  <si>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</si>
  <si>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</si>
  <si>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</si>
  <si>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</si>
  <si>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</si>
  <si>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</si>
  <si>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</si>
  <si>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</si>
  <si>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</si>
  <si>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</si>
  <si>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</si>
  <si>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</si>
  <si>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</si>
  <si>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</si>
  <si>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</si>
  <si>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</si>
  <si>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</si>
  <si>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</si>
  <si>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</si>
  <si>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</si>
  <si>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</si>
  <si>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</si>
  <si>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</si>
  <si>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</si>
  <si>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</si>
  <si>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</si>
  <si>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</si>
  <si>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</si>
  <si>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</si>
  <si>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</si>
  <si>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</si>
  <si>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</si>
  <si>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</si>
  <si>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</si>
  <si>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</si>
  <si>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</si>
  <si>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</si>
  <si>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</si>
  <si>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</si>
  <si>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</si>
  <si>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</si>
  <si>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</si>
  <si>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</si>
  <si>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</si>
  <si>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</si>
  <si>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</si>
  <si>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</si>
  <si>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</si>
  <si>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</si>
  <si>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</si>
  <si>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</si>
  <si>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</si>
  <si>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</si>
  <si>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</si>
  <si>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 xml:space="preserve">    粮油物资事务</t>
  </si>
  <si>
    <t xml:space="preserve">      财务与审计支出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</si>
  <si>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</si>
  <si>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</si>
  <si>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</si>
  <si>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</si>
  <si>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</si>
  <si>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</si>
  <si>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</si>
  <si>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</si>
  <si>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</si>
  <si>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</si>
  <si>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</si>
  <si>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</si>
  <si>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</si>
  <si>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</si>
  <si>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天然铀能源储备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</si>
  <si>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</si>
  <si>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</si>
  <si>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</si>
  <si>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</si>
  <si>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</si>
  <si>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</si>
  <si>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</si>
  <si>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</si>
  <si>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</si>
  <si>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</si>
  <si>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</si>
  <si>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</si>
  <si>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</si>
  <si>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</si>
  <si>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</si>
  <si>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</si>
  <si>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</si>
  <si>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</si>
  <si>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</si>
  <si>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</si>
  <si>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</si>
  <si>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</si>
  <si>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</si>
  <si>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</si>
  <si>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</si>
  <si>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</si>
  <si>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</si>
  <si>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</si>
  <si>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</si>
  <si>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</si>
  <si>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</si>
  <si>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</si>
  <si>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</si>
  <si>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</si>
  <si>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</si>
  <si>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</si>
  <si>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</si>
  <si>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</si>
  <si>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</si>
  <si>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</si>
  <si>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</si>
  <si>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</si>
  <si>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</si>
  <si>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</si>
  <si>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</si>
  <si>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</si>
  <si>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</si>
  <si>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</si>
  <si>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</si>
  <si>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</si>
  <si>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</si>
  <si>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</si>
  <si>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</si>
  <si>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</si>
  <si>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t>
  </si>
  <si>
    <t xml:space="preserve">    年初预留</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</si>
  <si>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</si>
  <si>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</si>
  <si>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</si>
  <si>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</si>
  <si>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</si>
  <si>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 xml:space="preserve">    地方政府一般债务发行费用支出</t>
  </si>
  <si>
    <t>2022年大竹县本级一般公共预算
经济分类科目支出预算表</t>
  </si>
  <si>
    <t>合    计</t>
  </si>
  <si>
    <t>一、机关工资福利支出</t>
  </si>
  <si>
    <t xml:space="preserve">  工资奖金津补贴</t>
  </si>
  <si>
    <t xml:space="preserve">  社会保障缴费</t>
  </si>
  <si>
    <t xml:space="preserve">  住房公积金</t>
  </si>
  <si>
    <t xml:space="preserve">  其他工资福利支出</t>
  </si>
  <si>
    <t>二、机关商品服务支出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</si>
  <si>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</si>
  <si>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</si>
  <si>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</si>
  <si>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</si>
  <si>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</si>
  <si>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</si>
  <si>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</si>
  <si>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</si>
  <si>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</si>
  <si>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</si>
  <si>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三、机关资本性支出（一）</t>
  </si>
  <si>
    <t xml:space="preserve">  房屋建筑物构建</t>
  </si>
  <si>
    <t xml:space="preserve">  基础设施建设</t>
  </si>
  <si>
    <t xml:space="preserve">  公务用车购置</t>
  </si>
  <si>
    <t>土地征迁补偿和安置支出</t>
  </si>
  <si>
    <t xml:space="preserve">  设备购置</t>
  </si>
  <si>
    <t xml:space="preserve">  大型修缮</t>
  </si>
  <si>
    <t xml:space="preserve">  其他资本性支出</t>
  </si>
  <si>
    <t>四、机关资本性支出（二）</t>
  </si>
  <si>
    <t>五、对事业单位经常性补助</t>
  </si>
  <si>
    <t xml:space="preserve">  工资福利支出</t>
  </si>
  <si>
    <t xml:space="preserve">  商品和服务支出</t>
  </si>
  <si>
    <t>其他对事业单位补助</t>
  </si>
  <si>
    <t>六、对事业单位资本性补助</t>
  </si>
  <si>
    <t xml:space="preserve">  资本性支出（一）</t>
  </si>
  <si>
    <t xml:space="preserve">  资本性支出（二）</t>
  </si>
  <si>
    <t>七、对企业补助</t>
  </si>
  <si>
    <t xml:space="preserve">  费用补贴</t>
  </si>
  <si>
    <t xml:space="preserve">  利息补贴</t>
  </si>
  <si>
    <t xml:space="preserve">  其他对企业补助</t>
  </si>
  <si>
    <t>八、对个人和家庭的补助</t>
  </si>
  <si>
    <t xml:space="preserve">  社会福利和救助</t>
  </si>
  <si>
    <t xml:space="preserve">  助学金</t>
  </si>
  <si>
    <t xml:space="preserve">  个人农业生产补贴</t>
  </si>
  <si>
    <t xml:space="preserve">  离退休费</t>
  </si>
  <si>
    <t xml:space="preserve">  其他对个人和家庭的补助支出</t>
  </si>
  <si>
    <t>九、对社会保险基金补助</t>
  </si>
  <si>
    <t xml:space="preserve">  对社会保险基金补助</t>
  </si>
  <si>
    <t>补充全国社会保障基金</t>
  </si>
  <si>
    <t>对机关事业单位职业年金的补助</t>
  </si>
  <si>
    <t>十、债务利息及费用支出</t>
  </si>
  <si>
    <t xml:space="preserve">  国内债务付息</t>
  </si>
  <si>
    <t xml:space="preserve">  国内债务发行费用</t>
  </si>
  <si>
    <t>十一、其他支出</t>
  </si>
  <si>
    <t xml:space="preserve">  其他支出</t>
  </si>
  <si>
    <t>2022年大竹县本级一般公共预算
经济分类科目基本支出预算表</t>
  </si>
  <si>
    <t>2022年大竹县对下一般公共预算
转移支付和税收返还预算表</t>
  </si>
  <si>
    <t>转移支付名称</t>
  </si>
  <si>
    <t>上年执行数</t>
  </si>
  <si>
    <t>本年预算数</t>
  </si>
  <si>
    <t>上级补助收入合计</t>
  </si>
  <si>
    <t>返还性收入</t>
  </si>
  <si>
    <t>所得税基数返还收入</t>
  </si>
  <si>
    <t>成品油税费改革税收返还收入</t>
  </si>
  <si>
    <t>增值税税收返还收入</t>
  </si>
  <si>
    <t>消费税税收返还收入</t>
  </si>
  <si>
    <t>增值税“五五分享”税收返还收入</t>
  </si>
  <si>
    <t>其他返还性收入</t>
  </si>
  <si>
    <t>体制补助收入</t>
  </si>
  <si>
    <t>均衡性转移支付收入</t>
  </si>
  <si>
    <t>县级基本财力保障机制奖补资金收入</t>
  </si>
  <si>
    <t>结算补助收入</t>
  </si>
  <si>
    <t>资源枯竭型城市转移支付补助收入</t>
  </si>
  <si>
    <t>企业事业单位划转补助收入</t>
  </si>
  <si>
    <t>产粮（油）大县奖励资金收入</t>
  </si>
  <si>
    <t>重点生态功能区转移支付收入</t>
  </si>
  <si>
    <t>固定数额补助收入</t>
  </si>
  <si>
    <t>革命老区转移支付收入</t>
  </si>
  <si>
    <t>民族地区转移支付收入</t>
  </si>
  <si>
    <t>边境地区转移支付收入</t>
  </si>
  <si>
    <t>欠发达地区转移支付收入</t>
  </si>
  <si>
    <t>一般公共服务共同财政事权转移支付收入</t>
  </si>
  <si>
    <t>外交共同财政事权转移支付收入</t>
  </si>
  <si>
    <t>国防共同财政事权转移支付收入</t>
  </si>
  <si>
    <t>公共安全共同财政事权转移支付收入</t>
  </si>
  <si>
    <t>教育共同财政事权转移支付收入</t>
  </si>
  <si>
    <t>科学技术共同财政事权转移支付收入</t>
  </si>
  <si>
    <t>文化旅游体育与传媒共同财政事权转移支付收入</t>
  </si>
  <si>
    <t>社会保障和就业共同财政事权转移支付收入</t>
  </si>
  <si>
    <t>医疗卫生共同财政事权转移支付收入</t>
  </si>
  <si>
    <t>节能环保共同财政事权转移支付收入</t>
  </si>
  <si>
    <t>城乡社区共同财政事权转移支付收入</t>
  </si>
  <si>
    <t>农林水共同财政事权转移支付收入</t>
  </si>
  <si>
    <t>交通运输共同财政事权转移支付收入</t>
  </si>
  <si>
    <t>资源勘探工业信息等共同财政事权转移支付收入</t>
  </si>
  <si>
    <t>商业服务业等共同财政事权转移支付收入</t>
  </si>
  <si>
    <t>金融共同财政事权转移支付收入</t>
  </si>
  <si>
    <t>自然资源海洋气象等共同财政事权转移支付收入</t>
  </si>
  <si>
    <t>住房保障共同财政事权转移支付收入</t>
  </si>
  <si>
    <t>粮油物资储备共同财政事权转移支付收入</t>
  </si>
  <si>
    <t>灾害防治及应急管理共同财政事权转移支付收入</t>
  </si>
  <si>
    <t>其他共同财政事权转移支付收入</t>
  </si>
  <si>
    <t>其他一般性转移支付收入</t>
  </si>
  <si>
    <t>一般公共服务</t>
  </si>
  <si>
    <t>外交</t>
  </si>
  <si>
    <t>国防</t>
  </si>
  <si>
    <t>公共安全</t>
  </si>
  <si>
    <t>教育</t>
  </si>
  <si>
    <t>科学技术</t>
  </si>
  <si>
    <t>文化旅游体育与传媒</t>
  </si>
  <si>
    <t>社会保障和就业</t>
  </si>
  <si>
    <t>卫生健康</t>
  </si>
  <si>
    <t>节能环保</t>
  </si>
  <si>
    <t>城乡社区</t>
  </si>
  <si>
    <t>农林水</t>
  </si>
  <si>
    <t>交通运输</t>
  </si>
  <si>
    <t>资源勘探工业信息等</t>
  </si>
  <si>
    <t>商业服务业等</t>
  </si>
  <si>
    <t>金融</t>
  </si>
  <si>
    <t>自然资源海洋气象等</t>
  </si>
  <si>
    <t>住房保障</t>
  </si>
  <si>
    <t>粮油物资储备</t>
  </si>
  <si>
    <t>灾害防治及应急管理</t>
  </si>
  <si>
    <t>其他收入</t>
  </si>
  <si>
    <t xml:space="preserve">2022年大竹县预算内基本建设支出预算表 </t>
  </si>
  <si>
    <t>单位:万元，%</t>
  </si>
  <si>
    <t>预算科目（项目）</t>
  </si>
  <si>
    <t>为上年执行</t>
  </si>
  <si>
    <t>一、县本级支出</t>
  </si>
  <si>
    <t xml:space="preserve">   一般公共服务支出</t>
  </si>
  <si>
    <t xml:space="preserve">   外交支出</t>
  </si>
  <si>
    <t xml:space="preserve">   国防支出</t>
  </si>
  <si>
    <t xml:space="preserve">  公共安全支出</t>
  </si>
  <si>
    <t xml:space="preserve">  教育支出</t>
  </si>
  <si>
    <t xml:space="preserve">  科学技术支出</t>
  </si>
  <si>
    <t xml:space="preserve">  文化体育与传媒支出</t>
  </si>
  <si>
    <t xml:space="preserve">  社会保障和就业支出</t>
  </si>
  <si>
    <t xml:space="preserve">  卫生健康支出</t>
  </si>
  <si>
    <t xml:space="preserve">  节能环保支出</t>
  </si>
  <si>
    <t xml:space="preserve">  城乡社区支出</t>
  </si>
  <si>
    <t xml:space="preserve">  农林水支出</t>
  </si>
  <si>
    <t xml:space="preserve">  交通运输支出</t>
  </si>
  <si>
    <t xml:space="preserve">  资源勘探信息等支出</t>
  </si>
  <si>
    <t xml:space="preserve">  商业服务业等支出</t>
  </si>
  <si>
    <t xml:space="preserve">  金融支出</t>
  </si>
  <si>
    <t xml:space="preserve">  自然资源海洋气象等支出</t>
  </si>
  <si>
    <t xml:space="preserve">  住房保障支出</t>
  </si>
  <si>
    <t xml:space="preserve">  粮油物资储备支出</t>
  </si>
  <si>
    <t>二、对下转移支付</t>
  </si>
  <si>
    <t>2022年大竹县政府性基金预算收入预算表</t>
  </si>
  <si>
    <t>一、政府性基金收入</t>
  </si>
  <si>
    <t>农网还贷资金收入</t>
  </si>
  <si>
    <t>国家电影事业发展专项资金收入</t>
  </si>
  <si>
    <t>国有土地收益基金收入</t>
  </si>
  <si>
    <t>农业土地开发资金收入</t>
  </si>
  <si>
    <t>国有土地使用权出让收入</t>
  </si>
  <si>
    <t>大中型水库库区基金收入</t>
  </si>
  <si>
    <t>彩票公益金收入</t>
  </si>
  <si>
    <t>城市基础设施配套费收入</t>
  </si>
  <si>
    <t>污水处理费收入</t>
  </si>
  <si>
    <t>其他政府性基金收入</t>
  </si>
  <si>
    <t>二、专项债务对应项目专项收入</t>
  </si>
  <si>
    <t>港口建设费专项债务对应项目专项收入</t>
  </si>
  <si>
    <t>国家电影事业发展专项资金专项债务对应项目专项收入</t>
  </si>
  <si>
    <t>国有土地使用权出让金专项债务对应项目专项收入</t>
  </si>
  <si>
    <t>国有土地收益基金专项债务对应项目专项收入</t>
  </si>
  <si>
    <t>农业土地开发资金专项债务对应项目专项收入</t>
  </si>
  <si>
    <t>其他政府性基金专项债务对应项目专项收入</t>
  </si>
  <si>
    <t>政府性基金预算收入合计</t>
  </si>
  <si>
    <t>2022年大竹县政府性基金预算支出预算表</t>
  </si>
  <si>
    <t>一、科学技术支出</t>
  </si>
  <si>
    <t>核电站乏燃料处理处置基金支出</t>
  </si>
  <si>
    <t>二、文化旅游体育与传媒支出</t>
  </si>
  <si>
    <t>国家电影事业发展专项资金安排的支出</t>
  </si>
  <si>
    <t>旅游发展基金支出</t>
  </si>
  <si>
    <t>国家电影事业发展专项资金对应专项债务收入安排的支出</t>
  </si>
  <si>
    <t>三、社会保障和就业支出</t>
  </si>
  <si>
    <t>大中型水库移民后期扶持基金支出</t>
  </si>
  <si>
    <t>小型水库移民扶助基金安排的支出</t>
  </si>
  <si>
    <t>小型水库移民扶助基金对应专项债务收入安排的支出</t>
  </si>
  <si>
    <t>四、节能环保支出</t>
  </si>
  <si>
    <t>可再生能源电价附加收入安排的支出</t>
  </si>
  <si>
    <t>五、城乡社区支出</t>
  </si>
  <si>
    <t>国有土地使用权出让收入安排的支出</t>
  </si>
  <si>
    <t>国有土地收益基金安排的支出</t>
  </si>
  <si>
    <t>农业土地开发资金安排的支出</t>
  </si>
  <si>
    <t>城市基础设施配套费安排的支出</t>
  </si>
  <si>
    <t>污水处理费安排的支出</t>
  </si>
  <si>
    <t>土地储备专项债券收入安排的支出</t>
  </si>
  <si>
    <t>棚户区改造专项债券收入安排的支出</t>
  </si>
  <si>
    <t>城市基础设施配套费对应专项债务收入安排的支出</t>
  </si>
  <si>
    <t>污水处理费对应专项债务收入安排的支出</t>
  </si>
  <si>
    <t>国有土地使用权出让收入对应专项债务收入安排的支出</t>
  </si>
  <si>
    <t>六、农林水支出</t>
  </si>
  <si>
    <t>大中型水库库区基金安排的支出</t>
  </si>
  <si>
    <t>国家重大水利工程建设基金安排的支出</t>
  </si>
  <si>
    <t>大中型水库库区基金对应专项债务收入安排的支出</t>
  </si>
  <si>
    <t>国家重大水利工程建设基金对应专项债务收入安排的支出</t>
  </si>
  <si>
    <t>七、交通运输支出</t>
  </si>
  <si>
    <t>车辆通行费安排的支出</t>
  </si>
  <si>
    <t>港口建设费安排的支出</t>
  </si>
  <si>
    <t>民航发展基金支出</t>
  </si>
  <si>
    <t>政府收费公路专项债券收入安排的支出</t>
  </si>
  <si>
    <t>车辆通行费对应专项债务收入安排的支出</t>
  </si>
  <si>
    <t>港口建设费对应专项债务收入安排的支出</t>
  </si>
  <si>
    <t>八、资源勘探工业信息等支出</t>
  </si>
  <si>
    <t>农网还贷资金支出</t>
  </si>
  <si>
    <t>九、其他支出</t>
  </si>
  <si>
    <t>其他政府性基金及对应专项债务收入安排的支出</t>
  </si>
  <si>
    <t>彩票发行销售机构业务费安排的支出</t>
  </si>
  <si>
    <t>彩票公益金安排的支出</t>
  </si>
  <si>
    <t>十、债务付息支出</t>
  </si>
  <si>
    <t>国有土地使用权出让金债务付息支出</t>
  </si>
  <si>
    <t>十一、债务发行费用支出</t>
  </si>
  <si>
    <t>地方政府专项债务发行费用支出</t>
  </si>
  <si>
    <t>十二、抗疫特别国债安排的支出</t>
  </si>
  <si>
    <t>政府性基金预算支出合计</t>
  </si>
  <si>
    <t>2022年大竹县政府性基金预算收支预算平衡表</t>
  </si>
  <si>
    <t>政府性基金预算收入</t>
  </si>
  <si>
    <t>政府性基金预算支出</t>
  </si>
  <si>
    <t>地方政府专项债务还本支出</t>
  </si>
  <si>
    <t>地方政府专项债务转贷收入</t>
  </si>
  <si>
    <t>2022年大竹县对下政府性基金预算
转移支付预算表</t>
  </si>
  <si>
    <t>预    算    科    目</t>
  </si>
  <si>
    <t>一、其他支出</t>
  </si>
  <si>
    <t>其中：彩票公益金安排的支出</t>
  </si>
  <si>
    <t>2022年大竹县社会保险基金预算收入预算表</t>
  </si>
  <si>
    <t>一、企业职工基本养老保险基金收入</t>
  </si>
  <si>
    <t>其中：企业职工基本养老保险费收入</t>
  </si>
  <si>
    <t xml:space="preserve">      企业职工基本养老保险基金财政补贴收入</t>
  </si>
  <si>
    <t xml:space="preserve">      企业职工基本养老保险基金利息收入</t>
  </si>
  <si>
    <t xml:space="preserve">      企业职工基本养老保险基金委托投资收益</t>
  </si>
  <si>
    <t xml:space="preserve">      其他企业职工基本养老保险基金收入</t>
  </si>
  <si>
    <t>二、失业保险基金收入</t>
  </si>
  <si>
    <t>其中：失业保险费收入</t>
  </si>
  <si>
    <t xml:space="preserve">      失业保险基金财政补贴收入</t>
  </si>
  <si>
    <t xml:space="preserve">      失业保险基金利息收入</t>
  </si>
  <si>
    <t xml:space="preserve">      其他失业保险基金收入</t>
  </si>
  <si>
    <t>三、职工基本医疗保险基金收入</t>
  </si>
  <si>
    <t>其中：职工基本医疗保险费收入</t>
  </si>
  <si>
    <t xml:space="preserve">      职工基本医疗保险基金财政补贴收入</t>
  </si>
  <si>
    <t xml:space="preserve">      职工基本医疗保险基金利息收入</t>
  </si>
  <si>
    <t xml:space="preserve">      其他职工基本医疗保险基金收入</t>
  </si>
  <si>
    <t>四、工伤保险基金收入</t>
  </si>
  <si>
    <t>其中：工伤保险费收入</t>
  </si>
  <si>
    <t xml:space="preserve">      工伤保险基金财政补贴收入</t>
  </si>
  <si>
    <t xml:space="preserve">      工伤保险基金利息收入</t>
  </si>
  <si>
    <t xml:space="preserve">      职业伤害保障费收入</t>
  </si>
  <si>
    <t xml:space="preserve">      其他工伤保险基金收入</t>
  </si>
  <si>
    <t>五、城乡居民基本养老保险基金收入</t>
  </si>
  <si>
    <t>其中：城乡居民基本养老保险基金缴费收入</t>
  </si>
  <si>
    <t xml:space="preserve">      城乡居民基本养老保险基金财政补贴收入</t>
  </si>
  <si>
    <t xml:space="preserve">      城乡居民基本养老保险基金利息收入</t>
  </si>
  <si>
    <t xml:space="preserve">      城乡居民基本养老保险基金委托投资收益</t>
  </si>
  <si>
    <t xml:space="preserve">      城乡居民基本养老保险基金集体补助收入</t>
  </si>
  <si>
    <t xml:space="preserve">      其他城乡居民基本养老保险基金收入</t>
  </si>
  <si>
    <t>六、机关事业单位基本养老保险基金收入</t>
  </si>
  <si>
    <t>其中：机关事业单位基本养老保险费收入</t>
  </si>
  <si>
    <t xml:space="preserve">      机关事业单位基本养老保险基金财政补贴收入</t>
  </si>
  <si>
    <t xml:space="preserve">      机关事业单位基本养老保险基金利息收入</t>
  </si>
  <si>
    <t xml:space="preserve">      机关事业单位基本养老保险基金委托投资收益</t>
  </si>
  <si>
    <t xml:space="preserve">      其他机关事业单位基本养老保险基金收入</t>
  </si>
  <si>
    <t>七、城乡居民基本医疗保险基金收入</t>
  </si>
  <si>
    <t>其中：城乡居民基本医疗保险费收入</t>
  </si>
  <si>
    <t xml:space="preserve">      城乡居民基本医疗保险基金财政补贴收入</t>
  </si>
  <si>
    <t xml:space="preserve">      城乡居民基本医疗保险基金利息收入</t>
  </si>
  <si>
    <t xml:space="preserve">      其他城乡居民基本医疗保险基金收入</t>
  </si>
  <si>
    <t>社会保险基金预算收入合计</t>
  </si>
  <si>
    <t>备注：1.“预算科目”根据政府收支分类科目调整进行相应调整。
      2.按照《预算法》要求，社会保险基金预算按统筹层次编制，统筹地区公开本级社会保险基金
        预算时， 应公开到本统筹层次的社会保险险种。</t>
  </si>
  <si>
    <t>2022年大竹县社会保险基金预算支出预算表</t>
  </si>
  <si>
    <t>一、企业职工基本养老保险基金支出</t>
  </si>
  <si>
    <t>其中：基本养老金</t>
  </si>
  <si>
    <t xml:space="preserve">      医疗补助金</t>
  </si>
  <si>
    <t xml:space="preserve">      丧葬抚恤补助</t>
  </si>
  <si>
    <t xml:space="preserve">      其他企业职工基本养老保险基金支出</t>
  </si>
  <si>
    <t>二、失业保险基金支出</t>
  </si>
  <si>
    <t>其中：失业保险金</t>
  </si>
  <si>
    <t xml:space="preserve">      医疗保险费</t>
  </si>
  <si>
    <t xml:space="preserve">      职业培训和职业介绍补贴</t>
  </si>
  <si>
    <t xml:space="preserve">      技能提升补贴支出</t>
  </si>
  <si>
    <t xml:space="preserve">      稳定岗位补贴支出</t>
  </si>
  <si>
    <t xml:space="preserve">      其他费用支出</t>
  </si>
  <si>
    <t xml:space="preserve">      其他失业保险基金支出</t>
  </si>
  <si>
    <t>三、职工基本医疗保险基金支出</t>
  </si>
  <si>
    <t>其中：职工基本医疗保险统筹基金</t>
  </si>
  <si>
    <t xml:space="preserve">      职工基本医疗保险个人账户基金</t>
  </si>
  <si>
    <t xml:space="preserve">      其他职工基本医疗保险基金支出</t>
  </si>
  <si>
    <t>四、工伤保险基金支出</t>
  </si>
  <si>
    <t>其中：工伤保险待遇</t>
  </si>
  <si>
    <t xml:space="preserve">      劳动能力鉴定支出</t>
  </si>
  <si>
    <t xml:space="preserve">      工伤预防费用支出</t>
  </si>
  <si>
    <t xml:space="preserve">      职业伤害保障支出</t>
  </si>
  <si>
    <t xml:space="preserve">      其他工伤保险基金支出</t>
  </si>
  <si>
    <t>五、城乡居民基本养老保险基金支出</t>
  </si>
  <si>
    <t>其中：基础养老金支出</t>
  </si>
  <si>
    <t xml:space="preserve">      个人账户养老金支出</t>
  </si>
  <si>
    <t xml:space="preserve">      丧葬抚恤补助支出</t>
  </si>
  <si>
    <t xml:space="preserve">      其他城乡居民基本养老保险基金支出</t>
  </si>
  <si>
    <t>六、机关事业单位基本养老保险基金支出</t>
  </si>
  <si>
    <t>其中：基本养老金支出</t>
  </si>
  <si>
    <t xml:space="preserve">      其他机关事业单位基本养老保险基金支出</t>
  </si>
  <si>
    <t>七、城乡居民基本医疗保险基金支出</t>
  </si>
  <si>
    <t>其中：城乡居民基本医疗保险基金医疗待遇支出</t>
  </si>
  <si>
    <t xml:space="preserve">      城乡居民大病保险支出</t>
  </si>
  <si>
    <t xml:space="preserve">      其他城乡居民基本医疗保险基金支出</t>
  </si>
  <si>
    <t>社会保险基金预算支出合计</t>
  </si>
  <si>
    <t>备注：1.“预算科目”根据政府收支分类科目调整进行相应调整。
      2.按照《预算法》要求，社会保险基金预算按统筹层次编制，统筹地区公开本级社会保险
        基金预算时，应公开到本统筹层次的社会保险险种。</t>
  </si>
  <si>
    <t>2022年大竹县社会保险基金预算收支预算平衡表</t>
  </si>
  <si>
    <t>社会保险基金预算收入</t>
  </si>
  <si>
    <t>社会保险基金预算支出</t>
  </si>
  <si>
    <t>社会保险基金转移支出</t>
  </si>
  <si>
    <t>企业职工基本养老保险基金</t>
  </si>
  <si>
    <t>失业保险基金</t>
  </si>
  <si>
    <t>职工基本医疗保险基金</t>
  </si>
  <si>
    <t>工伤保险基金</t>
  </si>
  <si>
    <t>城乡居民基本养老保险基金</t>
  </si>
  <si>
    <t>机关事业单位基本养老保险基金</t>
  </si>
  <si>
    <t>社会保险基金补助下级支出</t>
  </si>
  <si>
    <t>城乡居民基本医疗保险基金</t>
  </si>
  <si>
    <t>社会保险基金转移收入</t>
  </si>
  <si>
    <t>社会保险基金上级补助收入</t>
  </si>
  <si>
    <t>社会保险基金上解上级支出</t>
  </si>
  <si>
    <t xml:space="preserve">  社会保险基金下级上解收入</t>
  </si>
  <si>
    <t>年终结余</t>
  </si>
  <si>
    <t>备注：1.“预算科目”根据政府收支分类科目调整进行相应调整。
      2.按照《预算法》要求，社会保险基金预算按统筹层次编制，统筹地区公开本级社会保险基金预算时，
        应公开到本统筹层次的社会保险险种。</t>
  </si>
  <si>
    <t>大竹县2021年地方政府债务限额及余额预算情况表</t>
  </si>
  <si>
    <t>地   区</t>
  </si>
  <si>
    <t>2021年债务限额</t>
  </si>
  <si>
    <t>2021年债务余额预计执行数</t>
  </si>
  <si>
    <t>一般债务</t>
  </si>
  <si>
    <t>专项债务</t>
  </si>
  <si>
    <t>公  式</t>
  </si>
  <si>
    <t>A=B+C</t>
  </si>
  <si>
    <t>B</t>
  </si>
  <si>
    <t>C</t>
  </si>
  <si>
    <t>D=E+F</t>
  </si>
  <si>
    <t>E</t>
  </si>
  <si>
    <t>F</t>
  </si>
  <si>
    <t>大竹县合计</t>
  </si>
  <si>
    <t xml:space="preserve">  一、大竹县本级</t>
  </si>
  <si>
    <t>注：1.本表反映上一年度本地区、本级及所属地区地方政府债务限额及余额预计执行数。
    2.本表由县级以上地方各级财政部门在本级人民代表大会批准预算后二十日内公开。</t>
  </si>
  <si>
    <t>大竹县地方政府一般债务余额情况表</t>
  </si>
  <si>
    <t>项    目</t>
  </si>
  <si>
    <t>执行数</t>
  </si>
  <si>
    <t>一、2020年末地方政府一般债务余额实际数</t>
  </si>
  <si>
    <t>二、2021年末地方政府一般债务限额</t>
  </si>
  <si>
    <t>三、2021年地方政府一般债务发行额</t>
  </si>
  <si>
    <t xml:space="preserve">    中央转贷地方的国际金融组织和外国政府贷款</t>
  </si>
  <si>
    <t xml:space="preserve">    2021年地方政府一般债券发行额</t>
  </si>
  <si>
    <t>四、2021年地方政府一般债务还本额</t>
  </si>
  <si>
    <t>五、2021年末地方政府一般债务余额预计执行数</t>
  </si>
  <si>
    <t>六、2021年末地方政府一般债务剩余年限（年）</t>
  </si>
  <si>
    <t>七、2022年地方政府一般债务新增举债额度</t>
  </si>
  <si>
    <t>八、2022年地方政府一般债务限额</t>
  </si>
  <si>
    <t>注：1.本表反映本地区上两年度一般债务余额，上一年度一般债务限额、发行额、还本支出及余额，本年度一般债务新增举债额度及限额。
    2.本表由县级以上地方各级财政部门在本级人民代表大会批准预算后二十日内公开。</t>
  </si>
  <si>
    <t>大竹县地方政府专项债务余额情况表</t>
  </si>
  <si>
    <t>一、2020年末地方政府专项债务余额实际数</t>
  </si>
  <si>
    <t>二、2021年末地方政府专项债务限额</t>
  </si>
  <si>
    <t>三、2021年地方政府专项债务发行额</t>
  </si>
  <si>
    <t>四、2021年地方政府专项债务还本额</t>
  </si>
  <si>
    <t>五、2021年末地方政府专项债务余额预计执行数</t>
  </si>
  <si>
    <t>六、2021年末地方政府专项债务剩余年限（年）</t>
  </si>
  <si>
    <t>七、2022年地方政府专项债务新增举债额度</t>
  </si>
  <si>
    <t>八、2022年末地方政府专项债务限额</t>
  </si>
  <si>
    <t>注：1.本表反映本地区上两年度专项债务余额，上一年度专项债务限额、发行额、还本支出及余额，本年度专项债务新增举债额度及限额。
    2.本表由县级以上地方各级财政部门在本级人民代表大会批准预算后二十日内公开。</t>
  </si>
  <si>
    <t>大竹县地方政府债券发行及还本付息情况表</t>
  </si>
  <si>
    <t>公式</t>
  </si>
  <si>
    <t>本地区</t>
  </si>
  <si>
    <t>本级</t>
  </si>
  <si>
    <t>一、2021年发行预计执行数</t>
  </si>
  <si>
    <t>A=B+D</t>
  </si>
  <si>
    <t>（一）一般债券</t>
  </si>
  <si>
    <t xml:space="preserve">   其中：再融资债券</t>
  </si>
  <si>
    <t>（二）专项债券</t>
  </si>
  <si>
    <t>D</t>
  </si>
  <si>
    <t>二、2021年还本预计执行数</t>
  </si>
  <si>
    <t>F=G+H</t>
  </si>
  <si>
    <t>G</t>
  </si>
  <si>
    <t>H</t>
  </si>
  <si>
    <t>三、2021年付息预计执行数</t>
  </si>
  <si>
    <t>I=J+K</t>
  </si>
  <si>
    <t>J</t>
  </si>
  <si>
    <t>K</t>
  </si>
  <si>
    <t>四、2022年还本预算数</t>
  </si>
  <si>
    <t>L=M+O</t>
  </si>
  <si>
    <t>M</t>
  </si>
  <si>
    <t xml:space="preserve">   其中：再融资</t>
  </si>
  <si>
    <t xml:space="preserve">         财政预算安排 </t>
  </si>
  <si>
    <t>N</t>
  </si>
  <si>
    <t>O</t>
  </si>
  <si>
    <t xml:space="preserve">         财政预算安排</t>
  </si>
  <si>
    <t>P</t>
  </si>
  <si>
    <t>五、2022年付息预算数</t>
  </si>
  <si>
    <t>Q=R+S</t>
  </si>
  <si>
    <t>R</t>
  </si>
  <si>
    <t>S</t>
  </si>
  <si>
    <t>注：1.本表反映本地区、本级上一年度地方政府债券（含再融资债券）发行及还本付息支出预计执行数、本年度地方政府债券还本付息支出预算数等。
    2.本表由县级以上地方各级财政部门在本级人民代表大会批准预算后二十日内公开。</t>
  </si>
  <si>
    <t>大竹县本级2021年地方政府专项债务表</t>
  </si>
  <si>
    <t>项目</t>
  </si>
  <si>
    <t>一、专项债券收入</t>
  </si>
  <si>
    <t>二、专项债券支出</t>
  </si>
  <si>
    <t>三、还本付息</t>
  </si>
  <si>
    <t xml:space="preserve">    其中：还本预计执行数</t>
  </si>
  <si>
    <t xml:space="preserve">          付息预计执行数</t>
  </si>
  <si>
    <t>四、项目负债规模</t>
  </si>
  <si>
    <t>五、已发行专项债券期限（年）</t>
  </si>
  <si>
    <t>六、已发行专项债券利率（%）</t>
  </si>
  <si>
    <t>注：1.本表反映上一年度本级政府专项债券收入、支出、还本付息情况，反映本级项目的负债规模、期限、利率、还本付息等情况。
    2.本表由县级以上地方各级财政部门在本级人民代表大会批准预算后二十日内公开。</t>
  </si>
  <si>
    <t>大竹县本级2021年新增政府债券项目实施情况表</t>
  </si>
  <si>
    <t>区划名称</t>
  </si>
  <si>
    <t>项目实施单位</t>
  </si>
  <si>
    <t>项目名称</t>
  </si>
  <si>
    <t>新增债券资金发行金额</t>
  </si>
  <si>
    <t>财政部门资金拨付</t>
  </si>
  <si>
    <t>项目概况</t>
  </si>
  <si>
    <t>一般债券</t>
  </si>
  <si>
    <t>专项债券</t>
  </si>
  <si>
    <t>拨付金额</t>
  </si>
  <si>
    <t>拨付进度（%）</t>
  </si>
  <si>
    <t>大竹县水务局</t>
  </si>
  <si>
    <t>大竹县2021年新增病险水库除险加固项目</t>
  </si>
  <si>
    <t>大竹县2021年小型水库除险加固遗留问题项目</t>
  </si>
  <si>
    <t>大竹县2021年小型水库维修养护项目</t>
  </si>
  <si>
    <t>大竹县2021年小型水库水雨情测报设施建设项目</t>
  </si>
  <si>
    <t>大竹县2021年小型水库安全监测设施建设项目</t>
  </si>
  <si>
    <t>大竹县土壤肥料站</t>
  </si>
  <si>
    <t>2021年中央预算内投资高标准农田建设项目</t>
  </si>
  <si>
    <t>大竹县竹和房征投资开发有限责任公司</t>
  </si>
  <si>
    <r>
      <rPr>
        <sz val="10"/>
        <rFont val="Arial"/>
        <charset val="0"/>
      </rPr>
      <t>2019</t>
    </r>
    <r>
      <rPr>
        <sz val="10"/>
        <rFont val="宋体"/>
        <charset val="134"/>
      </rPr>
      <t>年大竹县城区棚户区改造项目（香樟林片区、巴国古城片区、东南片区、县医院旁片区、长亭送别片区、路灯所片区、关仓坝片区）</t>
    </r>
  </si>
  <si>
    <t>四川宏智川渝合作建设投资有限公司</t>
  </si>
  <si>
    <r>
      <rPr>
        <sz val="10"/>
        <rFont val="宋体"/>
        <charset val="134"/>
      </rPr>
      <t>川渝合作（达州</t>
    </r>
    <r>
      <rPr>
        <sz val="10"/>
        <rFont val="Arial"/>
        <charset val="0"/>
      </rPr>
      <t>·</t>
    </r>
    <r>
      <rPr>
        <sz val="10"/>
        <rFont val="宋体"/>
        <charset val="134"/>
      </rPr>
      <t>大竹）示范园区</t>
    </r>
    <r>
      <rPr>
        <sz val="10"/>
        <rFont val="Arial"/>
        <charset val="0"/>
      </rPr>
      <t>A</t>
    </r>
    <r>
      <rPr>
        <sz val="10"/>
        <rFont val="宋体"/>
        <charset val="134"/>
      </rPr>
      <t>区标准化厂房及配套附属工程建设项目一、二期</t>
    </r>
  </si>
  <si>
    <t>大竹县竹湖水务投资有限责任公司</t>
  </si>
  <si>
    <t>大竹县土地滩水库建设项目</t>
  </si>
  <si>
    <t>大竹县兴竹城市建设有限公司</t>
  </si>
  <si>
    <r>
      <rPr>
        <sz val="10"/>
        <rFont val="宋体"/>
        <charset val="134"/>
      </rPr>
      <t>大竹县张家和文星镇等</t>
    </r>
    <r>
      <rPr>
        <sz val="10"/>
        <rFont val="Arial"/>
        <charset val="0"/>
      </rPr>
      <t>33</t>
    </r>
    <r>
      <rPr>
        <sz val="10"/>
        <rFont val="宋体"/>
        <charset val="134"/>
      </rPr>
      <t>个乡镇污水处理及配套管网建设</t>
    </r>
  </si>
  <si>
    <t>大竹县盛洁城乡供排水有限公司</t>
  </si>
  <si>
    <t>大竹县村镇全域供水建设项目（备选库改组合融资）</t>
  </si>
  <si>
    <t>达州市国有资产经营管理有限公司</t>
  </si>
  <si>
    <t>新建铁路成都至达州至万州铁路（达州段）项目</t>
  </si>
  <si>
    <r>
      <rPr>
        <sz val="10"/>
        <rFont val="宋体"/>
        <charset val="134"/>
      </rPr>
      <t>大竹县</t>
    </r>
    <r>
      <rPr>
        <sz val="10"/>
        <rFont val="Arial"/>
        <charset val="0"/>
      </rPr>
      <t>2020</t>
    </r>
    <r>
      <rPr>
        <sz val="10"/>
        <rFont val="宋体"/>
        <charset val="134"/>
      </rPr>
      <t>年高标准农田建设项目</t>
    </r>
  </si>
  <si>
    <t>注：1.本表反映本级上一年度安排的新增地方政府债券资金使用情况。
    2.本表由县级以上地方各级财政部门在本级人民代表大会批准预算后二十日内公开。</t>
  </si>
  <si>
    <t>大竹县2022年地方政府债务限额提前下达情况表</t>
  </si>
  <si>
    <t>下级</t>
  </si>
  <si>
    <t>一、2021年地方政府债务限额</t>
  </si>
  <si>
    <t>其中： 一般债务限额</t>
  </si>
  <si>
    <t xml:space="preserve">       专项债务限额</t>
  </si>
  <si>
    <t>二、提前下达的2022年新增地方政府债务限额</t>
  </si>
  <si>
    <t>注：1.本表反映本地区及本级预算中列示提前下达的新增地方政府债务限额情况。
    2.本表由县级以上地方各级财政部门在本级人民代表大会批准预算后二十日内公开。</t>
  </si>
  <si>
    <t>大竹县本级2022年提前下达新增地方政府债券资金安排情况表</t>
  </si>
  <si>
    <t>项目领域</t>
  </si>
  <si>
    <t>项目主管部门</t>
  </si>
  <si>
    <t>债券性质</t>
  </si>
  <si>
    <t>发行金额</t>
  </si>
  <si>
    <t>大竹县本级</t>
  </si>
  <si>
    <t>川渝合作（达州·大竹）示范园区A区标准化厂房及配套附属工程建设项目一、二期</t>
  </si>
  <si>
    <t>市政和产业园区基础设施</t>
  </si>
  <si>
    <t>大竹县经济开发区管理委员会</t>
  </si>
  <si>
    <t>大竹县农村人居环境整治及资源循环再利用项目</t>
  </si>
  <si>
    <t>农林水利</t>
  </si>
  <si>
    <t>大竹县城乡环境综合治理办公室</t>
  </si>
  <si>
    <t>2019年大竹县城区棚户区改造项目（香樟林片区、巴国古城片区、东南片区、县医院旁片区、长亭送别片区、路灯所片区、关仓坝片区）</t>
  </si>
  <si>
    <t>棚户区改造</t>
  </si>
  <si>
    <t>大竹县房屋征收与补偿中心</t>
  </si>
  <si>
    <t>注：1.本表反映本级当年提前下达的新增地方政府债券资金安排情况。
    2.本表由县级以上地方各级财政部门在本级人民代表大会批准预算后二十日内公开。</t>
  </si>
</sst>
</file>

<file path=xl/styles.xml><?xml version="1.0" encoding="utf-8"?>
<styleSheet xmlns="http://schemas.openxmlformats.org/spreadsheetml/2006/main">
  <numFmts count="18">
    <numFmt numFmtId="176" formatCode="0.00_ "/>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 numFmtId="177" formatCode="yyyy&quot;年&quot;m&quot;月&quot;;@"/>
    <numFmt numFmtId="178" formatCode="0_);[Red]\(0\)"/>
    <numFmt numFmtId="179" formatCode="0.0_ "/>
    <numFmt numFmtId="180" formatCode="0_ "/>
    <numFmt numFmtId="181" formatCode="0.0"/>
    <numFmt numFmtId="182" formatCode="#,##0_ "/>
    <numFmt numFmtId="183" formatCode="#,##0.00_ ;\-#,##0.00;;"/>
    <numFmt numFmtId="184" formatCode="____@"/>
    <numFmt numFmtId="185" formatCode="0.0%"/>
    <numFmt numFmtId="186" formatCode="###0"/>
    <numFmt numFmtId="187" formatCode="###0.00"/>
    <numFmt numFmtId="188" formatCode="0.00_ ;[Red]\-0.00\ "/>
    <numFmt numFmtId="189" formatCode="0_ ;[Red]\-0\ "/>
  </numFmts>
  <fonts count="67">
    <font>
      <sz val="12"/>
      <name val="宋体"/>
      <charset val="134"/>
    </font>
    <font>
      <sz val="12"/>
      <name val="方正黑体简体"/>
      <charset val="1"/>
    </font>
    <font>
      <sz val="20"/>
      <name val="方正小标宋简体"/>
      <charset val="1"/>
    </font>
    <font>
      <sz val="12"/>
      <name val="宋体"/>
      <charset val="1"/>
    </font>
    <font>
      <sz val="11"/>
      <name val="宋体"/>
      <charset val="1"/>
    </font>
    <font>
      <sz val="11"/>
      <color indexed="8"/>
      <name val="宋体"/>
      <charset val="1"/>
    </font>
    <font>
      <sz val="11"/>
      <color theme="1"/>
      <name val="宋体"/>
      <charset val="134"/>
      <scheme val="minor"/>
    </font>
    <font>
      <sz val="12"/>
      <name val="方正黑体简体"/>
      <charset val="134"/>
    </font>
    <font>
      <sz val="20"/>
      <name val="方正小标宋简体"/>
      <charset val="134"/>
    </font>
    <font>
      <sz val="11"/>
      <name val="宋体"/>
      <charset val="134"/>
    </font>
    <font>
      <sz val="10"/>
      <name val="宋体"/>
      <charset val="134"/>
    </font>
    <font>
      <sz val="12"/>
      <color indexed="8"/>
      <name val="方正黑体简体"/>
      <charset val="1"/>
    </font>
    <font>
      <sz val="20"/>
      <color indexed="8"/>
      <name val="方正小标宋简体"/>
      <charset val="1"/>
    </font>
    <font>
      <sz val="12"/>
      <color indexed="8"/>
      <name val="宋体"/>
      <charset val="1"/>
    </font>
    <font>
      <b/>
      <sz val="11"/>
      <color indexed="8"/>
      <name val="宋体"/>
      <charset val="1"/>
    </font>
    <font>
      <b/>
      <sz val="11"/>
      <name val="宋体"/>
      <charset val="134"/>
    </font>
    <font>
      <sz val="12"/>
      <color theme="1"/>
      <name val="方正黑体简体"/>
      <charset val="134"/>
    </font>
    <font>
      <sz val="20"/>
      <color theme="1"/>
      <name val="方正小标宋简体"/>
      <charset val="134"/>
    </font>
    <font>
      <sz val="12"/>
      <color theme="1"/>
      <name val="宋体"/>
      <charset val="134"/>
      <scheme val="minor"/>
    </font>
    <font>
      <sz val="12"/>
      <color theme="1"/>
      <name val="宋体"/>
      <charset val="134"/>
    </font>
    <font>
      <sz val="12"/>
      <color indexed="8"/>
      <name val="宋体"/>
      <charset val="134"/>
    </font>
    <font>
      <sz val="10"/>
      <color theme="1"/>
      <name val="宋体"/>
      <charset val="134"/>
      <scheme val="minor"/>
    </font>
    <font>
      <sz val="10"/>
      <color theme="1"/>
      <name val="宋体"/>
      <charset val="134"/>
    </font>
    <font>
      <sz val="10"/>
      <name val="Arial"/>
      <charset val="0"/>
    </font>
    <font>
      <sz val="11"/>
      <color theme="1"/>
      <name val="宋体"/>
      <charset val="134"/>
    </font>
    <font>
      <b/>
      <sz val="11"/>
      <color theme="1"/>
      <name val="宋体"/>
      <charset val="134"/>
      <scheme val="minor"/>
    </font>
    <font>
      <sz val="12"/>
      <color indexed="8"/>
      <name val="宋体"/>
      <charset val="1"/>
      <scheme val="minor"/>
    </font>
    <font>
      <sz val="11"/>
      <color indexed="8"/>
      <name val="宋体"/>
      <charset val="1"/>
      <scheme val="minor"/>
    </font>
    <font>
      <b/>
      <sz val="11"/>
      <color indexed="8"/>
      <name val="宋体"/>
      <charset val="1"/>
      <scheme val="minor"/>
    </font>
    <font>
      <sz val="11"/>
      <color indexed="8"/>
      <name val="宋体"/>
      <charset val="134"/>
    </font>
    <font>
      <b/>
      <sz val="11"/>
      <color indexed="8"/>
      <name val="宋体"/>
      <charset val="134"/>
    </font>
    <font>
      <b/>
      <sz val="12"/>
      <name val="宋体"/>
      <charset val="134"/>
    </font>
    <font>
      <sz val="11"/>
      <name val="宋体"/>
      <charset val="134"/>
      <scheme val="minor"/>
    </font>
    <font>
      <b/>
      <sz val="12"/>
      <color indexed="8"/>
      <name val="宋体"/>
      <charset val="134"/>
    </font>
    <font>
      <b/>
      <sz val="11"/>
      <name val="宋体"/>
      <charset val="134"/>
      <scheme val="minor"/>
    </font>
    <font>
      <b/>
      <sz val="12"/>
      <name val="方正黑体简体"/>
      <charset val="134"/>
    </font>
    <font>
      <sz val="12"/>
      <name val="方正黑体简体"/>
      <charset val="0"/>
    </font>
    <font>
      <sz val="12"/>
      <color indexed="8"/>
      <name val="方正黑体简体"/>
      <charset val="134"/>
    </font>
    <font>
      <sz val="20"/>
      <color indexed="8"/>
      <name val="方正小标宋简体"/>
      <charset val="134"/>
    </font>
    <font>
      <b/>
      <sz val="11"/>
      <color indexed="8"/>
      <name val="宋体"/>
      <charset val="134"/>
      <scheme val="minor"/>
    </font>
    <font>
      <sz val="11"/>
      <color indexed="8"/>
      <name val="宋体"/>
      <charset val="134"/>
      <scheme val="minor"/>
    </font>
    <font>
      <b/>
      <sz val="12"/>
      <color indexed="8"/>
      <name val="方正黑体简体"/>
      <charset val="134"/>
    </font>
    <font>
      <sz val="9"/>
      <color indexed="8"/>
      <name val="宋体"/>
      <charset val="134"/>
      <scheme val="minor"/>
    </font>
    <font>
      <sz val="9"/>
      <name val="宋体"/>
      <charset val="134"/>
    </font>
    <font>
      <sz val="16"/>
      <name val="宋体"/>
      <charset val="134"/>
    </font>
    <font>
      <sz val="12"/>
      <name val="宋体"/>
      <charset val="134"/>
      <scheme val="minor"/>
    </font>
    <font>
      <b/>
      <sz val="12"/>
      <name val="宋体"/>
      <charset val="134"/>
      <scheme val="minor"/>
    </font>
    <font>
      <b/>
      <sz val="11"/>
      <color rgb="FFFA7D00"/>
      <name val="宋体"/>
      <charset val="134"/>
      <scheme val="minor"/>
    </font>
    <font>
      <b/>
      <sz val="15"/>
      <color theme="3"/>
      <name val="宋体"/>
      <charset val="134"/>
      <scheme val="minor"/>
    </font>
    <font>
      <u/>
      <sz val="11"/>
      <color rgb="FF0000FF"/>
      <name val="宋体"/>
      <charset val="134"/>
      <scheme val="minor"/>
    </font>
    <font>
      <i/>
      <sz val="11"/>
      <color rgb="FF7F7F7F"/>
      <name val="宋体"/>
      <charset val="134"/>
      <scheme val="minor"/>
    </font>
    <font>
      <b/>
      <sz val="11"/>
      <color rgb="FF3F3F3F"/>
      <name val="宋体"/>
      <charset val="134"/>
      <scheme val="minor"/>
    </font>
    <font>
      <sz val="11"/>
      <color rgb="FF9C0006"/>
      <name val="宋体"/>
      <charset val="134"/>
      <scheme val="minor"/>
    </font>
    <font>
      <sz val="11"/>
      <color theme="0"/>
      <name val="宋体"/>
      <charset val="134"/>
      <scheme val="minor"/>
    </font>
    <font>
      <sz val="11"/>
      <color rgb="FFFA7D00"/>
      <name val="宋体"/>
      <charset val="134"/>
      <scheme val="minor"/>
    </font>
    <font>
      <b/>
      <sz val="11"/>
      <color theme="3"/>
      <name val="宋体"/>
      <charset val="134"/>
      <scheme val="minor"/>
    </font>
    <font>
      <b/>
      <sz val="13"/>
      <color theme="3"/>
      <name val="宋体"/>
      <charset val="134"/>
      <scheme val="minor"/>
    </font>
    <font>
      <sz val="11"/>
      <color rgb="FF3F3F76"/>
      <name val="宋体"/>
      <charset val="134"/>
      <scheme val="minor"/>
    </font>
    <font>
      <sz val="11"/>
      <color rgb="FF9C6500"/>
      <name val="宋体"/>
      <charset val="134"/>
      <scheme val="minor"/>
    </font>
    <font>
      <sz val="11"/>
      <color rgb="FF006100"/>
      <name val="宋体"/>
      <charset val="134"/>
      <scheme val="minor"/>
    </font>
    <font>
      <b/>
      <sz val="18"/>
      <color theme="3"/>
      <name val="宋体"/>
      <charset val="134"/>
      <scheme val="minor"/>
    </font>
    <font>
      <b/>
      <sz val="11"/>
      <color rgb="FFFFFFFF"/>
      <name val="宋体"/>
      <charset val="134"/>
      <scheme val="minor"/>
    </font>
    <font>
      <u/>
      <sz val="11"/>
      <color rgb="FF800080"/>
      <name val="宋体"/>
      <charset val="134"/>
      <scheme val="minor"/>
    </font>
    <font>
      <sz val="11"/>
      <color rgb="FFFF0000"/>
      <name val="宋体"/>
      <charset val="134"/>
      <scheme val="minor"/>
    </font>
    <font>
      <sz val="12"/>
      <name val="仿宋_GB2312"/>
      <charset val="134"/>
    </font>
    <font>
      <sz val="11"/>
      <name val="Calibri"/>
      <charset val="0"/>
    </font>
    <font>
      <sz val="12"/>
      <name val="Times New Roman"/>
      <charset val="0"/>
    </font>
  </fonts>
  <fills count="34">
    <fill>
      <patternFill patternType="none"/>
    </fill>
    <fill>
      <patternFill patternType="gray125"/>
    </fill>
    <fill>
      <patternFill patternType="solid">
        <fgColor indexed="9"/>
        <bgColor indexed="64"/>
      </patternFill>
    </fill>
    <fill>
      <patternFill patternType="solid">
        <fgColor rgb="FFF2F2F2"/>
        <bgColor indexed="64"/>
      </patternFill>
    </fill>
    <fill>
      <patternFill patternType="solid">
        <fgColor rgb="FFFFC7CE"/>
        <bgColor indexed="64"/>
      </patternFill>
    </fill>
    <fill>
      <patternFill patternType="solid">
        <fgColor theme="9" tint="0.599993896298105"/>
        <bgColor indexed="64"/>
      </patternFill>
    </fill>
    <fill>
      <patternFill patternType="solid">
        <fgColor theme="8"/>
        <bgColor indexed="64"/>
      </patternFill>
    </fill>
    <fill>
      <patternFill patternType="solid">
        <fgColor theme="6" tint="0.599993896298105"/>
        <bgColor indexed="64"/>
      </patternFill>
    </fill>
    <fill>
      <patternFill patternType="solid">
        <fgColor rgb="FFFFFFCC"/>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rgb="FFFFEB9C"/>
        <bgColor indexed="64"/>
      </patternFill>
    </fill>
    <fill>
      <patternFill patternType="solid">
        <fgColor theme="4" tint="0.799981688894314"/>
        <bgColor indexed="64"/>
      </patternFill>
    </fill>
    <fill>
      <patternFill patternType="solid">
        <fgColor theme="7"/>
        <bgColor indexed="64"/>
      </patternFill>
    </fill>
    <fill>
      <patternFill patternType="solid">
        <fgColor theme="4"/>
        <bgColor indexed="64"/>
      </patternFill>
    </fill>
    <fill>
      <patternFill patternType="solid">
        <fgColor rgb="FFC6EFCE"/>
        <bgColor indexed="64"/>
      </patternFill>
    </fill>
    <fill>
      <patternFill patternType="solid">
        <fgColor rgb="FFA5A5A5"/>
        <bgColor indexed="64"/>
      </patternFill>
    </fill>
    <fill>
      <patternFill patternType="solid">
        <fgColor theme="5" tint="0.399975585192419"/>
        <bgColor indexed="64"/>
      </patternFill>
    </fill>
    <fill>
      <patternFill patternType="solid">
        <fgColor theme="5"/>
        <bgColor indexed="64"/>
      </patternFill>
    </fill>
    <fill>
      <patternFill patternType="solid">
        <fgColor theme="9"/>
        <bgColor indexed="64"/>
      </patternFill>
    </fill>
    <fill>
      <patternFill patternType="solid">
        <fgColor theme="8" tint="0.799981688894314"/>
        <bgColor indexed="64"/>
      </patternFill>
    </fill>
    <fill>
      <patternFill patternType="solid">
        <fgColor theme="6"/>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8"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indexed="8"/>
      </left>
      <right style="thin">
        <color indexed="8"/>
      </right>
      <top style="thin">
        <color auto="1"/>
      </top>
      <bottom style="thin">
        <color auto="1"/>
      </bottom>
      <diagonal/>
    </border>
    <border>
      <left style="thin">
        <color indexed="8"/>
      </left>
      <right style="thin">
        <color indexed="8"/>
      </right>
      <top style="thin">
        <color auto="1"/>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auto="1"/>
      </right>
      <top style="thin">
        <color indexed="8"/>
      </top>
      <bottom style="thin">
        <color indexed="8"/>
      </bottom>
      <diagonal/>
    </border>
    <border>
      <left/>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88">
    <xf numFmtId="0" fontId="0" fillId="0" borderId="0">
      <alignment vertical="center"/>
    </xf>
    <xf numFmtId="42" fontId="23" fillId="0" borderId="0" applyFill="0" applyBorder="0" applyAlignment="0" applyProtection="0"/>
    <xf numFmtId="0" fontId="6" fillId="12" borderId="0" applyNumberFormat="0" applyBorder="0" applyAlignment="0" applyProtection="0">
      <alignment vertical="center"/>
    </xf>
    <xf numFmtId="0" fontId="57" fillId="13" borderId="14" applyNumberFormat="0" applyAlignment="0" applyProtection="0">
      <alignment vertical="center"/>
    </xf>
    <xf numFmtId="44" fontId="23" fillId="0" borderId="0" applyFill="0" applyBorder="0" applyAlignment="0" applyProtection="0"/>
    <xf numFmtId="41" fontId="23" fillId="0" borderId="0" applyFill="0" applyBorder="0" applyAlignment="0" applyProtection="0"/>
    <xf numFmtId="0" fontId="6" fillId="7" borderId="0" applyNumberFormat="0" applyBorder="0" applyAlignment="0" applyProtection="0">
      <alignment vertical="center"/>
    </xf>
    <xf numFmtId="0" fontId="52" fillId="4" borderId="0" applyNumberFormat="0" applyBorder="0" applyAlignment="0" applyProtection="0">
      <alignment vertical="center"/>
    </xf>
    <xf numFmtId="43" fontId="23" fillId="0" borderId="0" applyFill="0" applyBorder="0" applyAlignment="0" applyProtection="0"/>
    <xf numFmtId="0" fontId="53" fillId="16" borderId="0" applyNumberFormat="0" applyBorder="0" applyAlignment="0" applyProtection="0">
      <alignment vertical="center"/>
    </xf>
    <xf numFmtId="0" fontId="49" fillId="0" borderId="0" applyNumberFormat="0" applyFill="0" applyBorder="0" applyAlignment="0" applyProtection="0">
      <alignment vertical="center"/>
    </xf>
    <xf numFmtId="9" fontId="23" fillId="0" borderId="0" applyFill="0" applyBorder="0" applyAlignment="0" applyProtection="0"/>
    <xf numFmtId="0" fontId="0" fillId="0" borderId="0"/>
    <xf numFmtId="0" fontId="0" fillId="0" borderId="0">
      <alignment vertical="center"/>
    </xf>
    <xf numFmtId="0" fontId="62" fillId="0" borderId="0" applyNumberFormat="0" applyFill="0" applyBorder="0" applyAlignment="0" applyProtection="0">
      <alignment vertical="center"/>
    </xf>
    <xf numFmtId="0" fontId="6" fillId="8" borderId="19" applyNumberFormat="0" applyFont="0" applyAlignment="0" applyProtection="0">
      <alignment vertical="center"/>
    </xf>
    <xf numFmtId="0" fontId="53" fillId="24" borderId="0" applyNumberFormat="0" applyBorder="0" applyAlignment="0" applyProtection="0">
      <alignment vertical="center"/>
    </xf>
    <xf numFmtId="0" fontId="55"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0" fillId="0" borderId="0"/>
    <xf numFmtId="0" fontId="48" fillId="0" borderId="15" applyNumberFormat="0" applyFill="0" applyAlignment="0" applyProtection="0">
      <alignment vertical="center"/>
    </xf>
    <xf numFmtId="0" fontId="56" fillId="0" borderId="15" applyNumberFormat="0" applyFill="0" applyAlignment="0" applyProtection="0">
      <alignment vertical="center"/>
    </xf>
    <xf numFmtId="0" fontId="53" fillId="11" borderId="0" applyNumberFormat="0" applyBorder="0" applyAlignment="0" applyProtection="0">
      <alignment vertical="center"/>
    </xf>
    <xf numFmtId="0" fontId="55" fillId="0" borderId="18" applyNumberFormat="0" applyFill="0" applyAlignment="0" applyProtection="0">
      <alignment vertical="center"/>
    </xf>
    <xf numFmtId="0" fontId="0" fillId="0" borderId="0"/>
    <xf numFmtId="0" fontId="53" fillId="10" borderId="0" applyNumberFormat="0" applyBorder="0" applyAlignment="0" applyProtection="0">
      <alignment vertical="center"/>
    </xf>
    <xf numFmtId="0" fontId="51" fillId="3" borderId="16" applyNumberFormat="0" applyAlignment="0" applyProtection="0">
      <alignment vertical="center"/>
    </xf>
    <xf numFmtId="0" fontId="47" fillId="3" borderId="14" applyNumberFormat="0" applyAlignment="0" applyProtection="0">
      <alignment vertical="center"/>
    </xf>
    <xf numFmtId="0" fontId="61" fillId="23" borderId="20" applyNumberFormat="0" applyAlignment="0" applyProtection="0">
      <alignment vertical="center"/>
    </xf>
    <xf numFmtId="0" fontId="0" fillId="0" borderId="0">
      <alignment vertical="center"/>
    </xf>
    <xf numFmtId="0" fontId="53" fillId="25" borderId="0" applyNumberFormat="0" applyBorder="0" applyAlignment="0" applyProtection="0">
      <alignment vertical="center"/>
    </xf>
    <xf numFmtId="0" fontId="0" fillId="0" borderId="0"/>
    <xf numFmtId="0" fontId="6" fillId="9" borderId="0" applyNumberFormat="0" applyBorder="0" applyAlignment="0" applyProtection="0">
      <alignment vertical="center"/>
    </xf>
    <xf numFmtId="0" fontId="54" fillId="0" borderId="17" applyNumberFormat="0" applyFill="0" applyAlignment="0" applyProtection="0">
      <alignment vertical="center"/>
    </xf>
    <xf numFmtId="0" fontId="25" fillId="0" borderId="21" applyNumberFormat="0" applyFill="0" applyAlignment="0" applyProtection="0">
      <alignment vertical="center"/>
    </xf>
    <xf numFmtId="0" fontId="59" fillId="22" borderId="0" applyNumberFormat="0" applyBorder="0" applyAlignment="0" applyProtection="0">
      <alignment vertical="center"/>
    </xf>
    <xf numFmtId="0" fontId="58" fillId="18" borderId="0" applyNumberFormat="0" applyBorder="0" applyAlignment="0" applyProtection="0">
      <alignment vertical="center"/>
    </xf>
    <xf numFmtId="0" fontId="6" fillId="27" borderId="0" applyNumberFormat="0" applyBorder="0" applyAlignment="0" applyProtection="0">
      <alignment vertical="center"/>
    </xf>
    <xf numFmtId="0" fontId="53" fillId="21" borderId="0" applyNumberFormat="0" applyBorder="0" applyAlignment="0" applyProtection="0">
      <alignment vertical="center"/>
    </xf>
    <xf numFmtId="0" fontId="6" fillId="19" borderId="0" applyNumberFormat="0" applyBorder="0" applyAlignment="0" applyProtection="0">
      <alignment vertical="center"/>
    </xf>
    <xf numFmtId="0" fontId="0" fillId="0" borderId="0"/>
    <xf numFmtId="0" fontId="6" fillId="17" borderId="0" applyNumberFormat="0" applyBorder="0" applyAlignment="0" applyProtection="0">
      <alignment vertical="center"/>
    </xf>
    <xf numFmtId="0" fontId="6" fillId="29" borderId="0" applyNumberFormat="0" applyBorder="0" applyAlignment="0" applyProtection="0">
      <alignment vertical="center"/>
    </xf>
    <xf numFmtId="0" fontId="6" fillId="31" borderId="0" applyNumberFormat="0" applyBorder="0" applyAlignment="0" applyProtection="0">
      <alignment vertical="center"/>
    </xf>
    <xf numFmtId="0" fontId="0" fillId="0" borderId="0"/>
    <xf numFmtId="0" fontId="53" fillId="28" borderId="0" applyNumberFormat="0" applyBorder="0" applyAlignment="0" applyProtection="0">
      <alignment vertical="center"/>
    </xf>
    <xf numFmtId="0" fontId="53" fillId="20" borderId="0" applyNumberFormat="0" applyBorder="0" applyAlignment="0" applyProtection="0">
      <alignment vertical="center"/>
    </xf>
    <xf numFmtId="0" fontId="6" fillId="32" borderId="0" applyNumberFormat="0" applyBorder="0" applyAlignment="0" applyProtection="0">
      <alignment vertical="center"/>
    </xf>
    <xf numFmtId="0" fontId="6" fillId="15" borderId="0" applyNumberFormat="0" applyBorder="0" applyAlignment="0" applyProtection="0">
      <alignment vertical="center"/>
    </xf>
    <xf numFmtId="0" fontId="53" fillId="6" borderId="0" applyNumberFormat="0" applyBorder="0" applyAlignment="0" applyProtection="0">
      <alignment vertical="center"/>
    </xf>
    <xf numFmtId="0" fontId="0" fillId="0" borderId="0"/>
    <xf numFmtId="0" fontId="6" fillId="30" borderId="0" applyNumberFormat="0" applyBorder="0" applyAlignment="0" applyProtection="0">
      <alignment vertical="center"/>
    </xf>
    <xf numFmtId="0" fontId="53" fillId="33" borderId="0" applyNumberFormat="0" applyBorder="0" applyAlignment="0" applyProtection="0">
      <alignment vertical="center"/>
    </xf>
    <xf numFmtId="0" fontId="53" fillId="26" borderId="0" applyNumberFormat="0" applyBorder="0" applyAlignment="0" applyProtection="0">
      <alignment vertical="center"/>
    </xf>
    <xf numFmtId="0" fontId="6" fillId="5" borderId="0" applyNumberFormat="0" applyBorder="0" applyAlignment="0" applyProtection="0">
      <alignment vertical="center"/>
    </xf>
    <xf numFmtId="0" fontId="53" fillId="14"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29" fillId="0" borderId="0">
      <alignment vertical="center"/>
    </xf>
    <xf numFmtId="0" fontId="0" fillId="0" borderId="0">
      <alignment vertical="center"/>
    </xf>
    <xf numFmtId="0" fontId="0" fillId="0" borderId="0"/>
    <xf numFmtId="0" fontId="0" fillId="0" borderId="0"/>
    <xf numFmtId="0" fontId="0" fillId="0" borderId="0"/>
    <xf numFmtId="0" fontId="29" fillId="0" borderId="0">
      <alignment vertical="center"/>
    </xf>
    <xf numFmtId="0" fontId="64" fillId="0" borderId="0"/>
    <xf numFmtId="0" fontId="0" fillId="0" borderId="0"/>
    <xf numFmtId="0" fontId="65" fillId="0" borderId="0"/>
    <xf numFmtId="0" fontId="0" fillId="0" borderId="0"/>
    <xf numFmtId="0" fontId="0" fillId="0" borderId="0"/>
    <xf numFmtId="0" fontId="66" fillId="0" borderId="0"/>
    <xf numFmtId="0" fontId="0" fillId="0" borderId="0"/>
    <xf numFmtId="0" fontId="0" fillId="0" borderId="0"/>
    <xf numFmtId="0" fontId="0" fillId="0" borderId="0"/>
    <xf numFmtId="0" fontId="0" fillId="0" borderId="0"/>
    <xf numFmtId="0" fontId="6" fillId="0" borderId="0">
      <alignment vertical="center"/>
    </xf>
    <xf numFmtId="0" fontId="43" fillId="0" borderId="0"/>
    <xf numFmtId="0" fontId="0" fillId="0" borderId="0"/>
    <xf numFmtId="0" fontId="0" fillId="0" borderId="0"/>
    <xf numFmtId="0" fontId="29" fillId="0" borderId="0"/>
    <xf numFmtId="0" fontId="0" fillId="0" borderId="0"/>
    <xf numFmtId="0" fontId="43" fillId="0" borderId="0"/>
    <xf numFmtId="0" fontId="0" fillId="0" borderId="0"/>
    <xf numFmtId="0" fontId="6" fillId="0" borderId="0"/>
  </cellStyleXfs>
  <cellXfs count="356">
    <xf numFmtId="0" fontId="0" fillId="0" borderId="0" xfId="0">
      <alignment vertical="center"/>
    </xf>
    <xf numFmtId="0" fontId="1" fillId="0" borderId="0" xfId="0" applyFont="1" applyFill="1" applyAlignment="1">
      <alignment horizontal="left" vertical="center"/>
    </xf>
    <xf numFmtId="0" fontId="2" fillId="0" borderId="0" xfId="0" applyFont="1" applyFill="1" applyAlignment="1">
      <alignment horizontal="center" vertical="center"/>
    </xf>
    <xf numFmtId="0" fontId="3" fillId="0" borderId="0" xfId="0" applyFont="1" applyFill="1" applyAlignment="1">
      <alignment horizontal="right" vertical="center"/>
    </xf>
    <xf numFmtId="0" fontId="4" fillId="0" borderId="0" xfId="0" applyFont="1" applyFill="1" applyAlignment="1">
      <alignment horizontal="center" vertical="center"/>
    </xf>
    <xf numFmtId="0" fontId="4" fillId="0" borderId="0" xfId="0" applyFont="1" applyFill="1" applyAlignment="1">
      <alignment vertical="center"/>
    </xf>
    <xf numFmtId="0" fontId="5" fillId="0" borderId="0" xfId="0" applyFont="1" applyFill="1" applyAlignment="1">
      <alignment vertical="center"/>
    </xf>
    <xf numFmtId="0" fontId="6" fillId="0" borderId="0" xfId="0" applyFont="1" applyFill="1" applyAlignment="1">
      <alignment vertical="center"/>
    </xf>
    <xf numFmtId="0" fontId="6" fillId="0" borderId="0" xfId="0" applyFont="1" applyFill="1" applyAlignment="1">
      <alignment horizontal="center" vertical="center"/>
    </xf>
    <xf numFmtId="0" fontId="6" fillId="0" borderId="0" xfId="0" applyFont="1" applyFill="1" applyAlignment="1">
      <alignment horizontal="justify" vertical="center"/>
    </xf>
    <xf numFmtId="0" fontId="7" fillId="0" borderId="0" xfId="0" applyFont="1" applyFill="1" applyAlignment="1">
      <alignment horizontal="left" vertical="center" wrapText="1"/>
    </xf>
    <xf numFmtId="0" fontId="8" fillId="0" borderId="0" xfId="0" applyFont="1" applyFill="1" applyAlignment="1">
      <alignment horizontal="center" vertical="center" wrapText="1"/>
    </xf>
    <xf numFmtId="0" fontId="0" fillId="0" borderId="0" xfId="0" applyFont="1" applyFill="1" applyBorder="1" applyAlignment="1">
      <alignment horizontal="right" vertical="center" wrapText="1"/>
    </xf>
    <xf numFmtId="177" fontId="0" fillId="0" borderId="0" xfId="0" applyNumberFormat="1" applyFont="1" applyFill="1" applyBorder="1" applyAlignment="1">
      <alignment horizontal="right" vertical="center" wrapText="1"/>
    </xf>
    <xf numFmtId="0" fontId="4"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178" fontId="9" fillId="0" borderId="1" xfId="0" applyNumberFormat="1" applyFont="1" applyFill="1" applyBorder="1" applyAlignment="1">
      <alignment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vertical="center" wrapText="1"/>
    </xf>
    <xf numFmtId="178" fontId="9" fillId="0" borderId="1" xfId="0" applyNumberFormat="1" applyFont="1" applyFill="1" applyBorder="1" applyAlignment="1">
      <alignment horizontal="center" vertical="center" wrapText="1"/>
    </xf>
    <xf numFmtId="0" fontId="4" fillId="0" borderId="1" xfId="0" applyFont="1" applyFill="1" applyBorder="1" applyAlignment="1">
      <alignment vertical="center"/>
    </xf>
    <xf numFmtId="0" fontId="5" fillId="0" borderId="0" xfId="0" applyFont="1" applyFill="1" applyAlignment="1">
      <alignment horizontal="justify" vertical="center" wrapText="1"/>
    </xf>
    <xf numFmtId="0" fontId="11" fillId="0" borderId="0" xfId="0" applyFont="1" applyFill="1" applyAlignment="1">
      <alignment horizontal="left" vertical="center"/>
    </xf>
    <xf numFmtId="0" fontId="12" fillId="0" borderId="0" xfId="0" applyFont="1" applyFill="1" applyAlignment="1">
      <alignment horizontal="center" vertical="center"/>
    </xf>
    <xf numFmtId="0" fontId="13" fillId="0" borderId="0" xfId="0" applyFont="1" applyFill="1" applyAlignment="1">
      <alignment horizontal="right" vertical="center"/>
    </xf>
    <xf numFmtId="0" fontId="14" fillId="0" borderId="0" xfId="0" applyFont="1" applyFill="1" applyAlignment="1">
      <alignment vertical="center"/>
    </xf>
    <xf numFmtId="0" fontId="7" fillId="0" borderId="0" xfId="0" applyFont="1" applyFill="1" applyBorder="1" applyAlignment="1">
      <alignment horizontal="left" vertical="center" wrapText="1"/>
    </xf>
    <xf numFmtId="0" fontId="15" fillId="0" borderId="1" xfId="0" applyFont="1" applyFill="1" applyBorder="1" applyAlignment="1">
      <alignment vertical="center" wrapText="1"/>
    </xf>
    <xf numFmtId="0" fontId="15" fillId="0" borderId="1" xfId="0" applyFont="1" applyFill="1" applyBorder="1" applyAlignment="1">
      <alignment horizontal="center" vertical="center" wrapText="1"/>
    </xf>
    <xf numFmtId="179" fontId="15" fillId="0" borderId="1" xfId="0" applyNumberFormat="1" applyFont="1" applyFill="1" applyBorder="1" applyAlignment="1">
      <alignment horizontal="right" vertical="center" wrapText="1"/>
    </xf>
    <xf numFmtId="180" fontId="15" fillId="0" borderId="1" xfId="0" applyNumberFormat="1" applyFont="1" applyFill="1" applyBorder="1" applyAlignment="1">
      <alignment horizontal="right" vertical="center" wrapText="1"/>
    </xf>
    <xf numFmtId="179" fontId="9" fillId="0" borderId="1" xfId="0" applyNumberFormat="1" applyFont="1" applyFill="1" applyBorder="1" applyAlignment="1">
      <alignment horizontal="right" vertical="center" wrapText="1"/>
    </xf>
    <xf numFmtId="180" fontId="0" fillId="0" borderId="1" xfId="0" applyNumberFormat="1" applyFont="1" applyFill="1" applyBorder="1" applyAlignment="1">
      <alignment horizontal="right" vertical="center" wrapText="1"/>
    </xf>
    <xf numFmtId="0" fontId="5" fillId="0" borderId="1" xfId="0" applyFont="1" applyFill="1" applyBorder="1" applyAlignment="1">
      <alignment vertical="center"/>
    </xf>
    <xf numFmtId="180" fontId="9" fillId="0" borderId="1" xfId="0" applyNumberFormat="1" applyFont="1" applyFill="1" applyBorder="1" applyAlignment="1">
      <alignment horizontal="right" vertical="center" wrapText="1"/>
    </xf>
    <xf numFmtId="0" fontId="16" fillId="0" borderId="0" xfId="0" applyFont="1" applyFill="1" applyBorder="1" applyAlignment="1">
      <alignment horizontal="left" vertical="center" wrapText="1"/>
    </xf>
    <xf numFmtId="0" fontId="17" fillId="0" borderId="0" xfId="0" applyFont="1" applyFill="1" applyBorder="1" applyAlignment="1">
      <alignment horizontal="center" vertical="center" wrapText="1"/>
    </xf>
    <xf numFmtId="0" fontId="18" fillId="0" borderId="0" xfId="0" applyFont="1" applyFill="1" applyBorder="1" applyAlignment="1">
      <alignment horizontal="right" vertical="center" wrapText="1"/>
    </xf>
    <xf numFmtId="0" fontId="6" fillId="0" borderId="0" xfId="0" applyFont="1" applyFill="1" applyBorder="1" applyAlignment="1">
      <alignment vertical="center" wrapText="1"/>
    </xf>
    <xf numFmtId="0" fontId="6" fillId="0" borderId="0" xfId="0" applyFont="1" applyFill="1" applyBorder="1" applyAlignment="1">
      <alignment horizontal="left" vertical="center" wrapText="1"/>
    </xf>
    <xf numFmtId="180" fontId="6" fillId="0" borderId="0" xfId="0" applyNumberFormat="1" applyFont="1" applyFill="1" applyBorder="1" applyAlignment="1">
      <alignment horizontal="center" vertical="center" wrapText="1"/>
    </xf>
    <xf numFmtId="9" fontId="6" fillId="0" borderId="0" xfId="0" applyNumberFormat="1" applyFont="1" applyFill="1" applyBorder="1" applyAlignment="1">
      <alignment horizontal="center" vertical="center" wrapText="1"/>
    </xf>
    <xf numFmtId="0" fontId="16" fillId="0" borderId="0" xfId="0" applyFont="1" applyFill="1" applyBorder="1" applyAlignment="1">
      <alignment horizontal="left" vertical="center"/>
    </xf>
    <xf numFmtId="180" fontId="16" fillId="0" borderId="0" xfId="0" applyNumberFormat="1" applyFont="1" applyFill="1" applyBorder="1" applyAlignment="1">
      <alignment horizontal="left" vertical="center" wrapText="1"/>
    </xf>
    <xf numFmtId="9" fontId="16" fillId="0" borderId="0" xfId="0" applyNumberFormat="1" applyFont="1" applyFill="1" applyBorder="1" applyAlignment="1">
      <alignment horizontal="left" vertical="center" wrapText="1"/>
    </xf>
    <xf numFmtId="180" fontId="0" fillId="0" borderId="0" xfId="0" applyNumberFormat="1" applyFont="1" applyFill="1" applyBorder="1" applyAlignment="1">
      <alignment horizontal="right" vertical="center" wrapText="1"/>
    </xf>
    <xf numFmtId="0" fontId="19" fillId="0" borderId="0" xfId="0" applyFont="1" applyFill="1" applyBorder="1" applyAlignment="1">
      <alignment horizontal="right" vertical="center" wrapText="1"/>
    </xf>
    <xf numFmtId="0" fontId="20" fillId="0" borderId="1" xfId="0" applyNumberFormat="1" applyFont="1" applyFill="1" applyBorder="1" applyAlignment="1" applyProtection="1">
      <alignment horizontal="center" vertical="center" wrapText="1"/>
    </xf>
    <xf numFmtId="0" fontId="20" fillId="0" borderId="2" xfId="0" applyNumberFormat="1" applyFont="1" applyFill="1" applyBorder="1" applyAlignment="1" applyProtection="1">
      <alignment horizontal="center" vertical="center" wrapText="1"/>
    </xf>
    <xf numFmtId="180" fontId="0" fillId="0" borderId="3" xfId="0" applyNumberFormat="1" applyFont="1" applyFill="1" applyBorder="1" applyAlignment="1" applyProtection="1">
      <alignment horizontal="center" vertical="center" wrapText="1"/>
    </xf>
    <xf numFmtId="180" fontId="0" fillId="0" borderId="4" xfId="0" applyNumberFormat="1" applyFont="1" applyFill="1" applyBorder="1" applyAlignment="1" applyProtection="1">
      <alignment horizontal="center" vertical="center" wrapText="1"/>
    </xf>
    <xf numFmtId="180" fontId="0" fillId="0" borderId="5" xfId="0" applyNumberFormat="1" applyFont="1" applyFill="1" applyBorder="1" applyAlignment="1" applyProtection="1">
      <alignment horizontal="center" vertical="center" wrapText="1"/>
    </xf>
    <xf numFmtId="180" fontId="0" fillId="0" borderId="1" xfId="0" applyNumberFormat="1" applyFont="1" applyFill="1" applyBorder="1" applyAlignment="1" applyProtection="1">
      <alignment horizontal="center" vertical="center" wrapText="1"/>
    </xf>
    <xf numFmtId="9" fontId="0" fillId="0" borderId="1" xfId="0" applyNumberFormat="1" applyFont="1" applyFill="1" applyBorder="1" applyAlignment="1" applyProtection="1">
      <alignment horizontal="center" vertical="center" wrapText="1"/>
    </xf>
    <xf numFmtId="0" fontId="20" fillId="0" borderId="6" xfId="0" applyNumberFormat="1" applyFont="1" applyFill="1" applyBorder="1" applyAlignment="1" applyProtection="1">
      <alignment horizontal="center" vertical="center" wrapText="1"/>
    </xf>
    <xf numFmtId="180" fontId="0" fillId="0" borderId="1" xfId="0" applyNumberFormat="1" applyFont="1" applyFill="1" applyBorder="1" applyAlignment="1">
      <alignment horizontal="center" vertical="center" wrapText="1"/>
    </xf>
    <xf numFmtId="9" fontId="0" fillId="0" borderId="1" xfId="0" applyNumberFormat="1" applyFont="1" applyFill="1" applyBorder="1" applyAlignment="1">
      <alignment horizontal="center" vertical="center" wrapText="1"/>
    </xf>
    <xf numFmtId="0" fontId="21" fillId="0" borderId="1" xfId="0" applyFont="1" applyFill="1" applyBorder="1" applyAlignment="1">
      <alignment vertical="center" wrapText="1"/>
    </xf>
    <xf numFmtId="0" fontId="21" fillId="0" borderId="2" xfId="0" applyFont="1" applyFill="1" applyBorder="1" applyAlignment="1">
      <alignment vertical="center" wrapText="1"/>
    </xf>
    <xf numFmtId="0" fontId="22" fillId="0" borderId="1" xfId="0" applyNumberFormat="1" applyFont="1" applyFill="1" applyBorder="1" applyAlignment="1" applyProtection="1">
      <alignment horizontal="center" vertical="center" wrapText="1"/>
    </xf>
    <xf numFmtId="0" fontId="21"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6" fillId="0" borderId="1" xfId="0" applyFont="1" applyFill="1" applyBorder="1" applyAlignment="1">
      <alignment vertical="center" wrapText="1"/>
    </xf>
    <xf numFmtId="178" fontId="24" fillId="0" borderId="1" xfId="0" applyNumberFormat="1" applyFont="1" applyFill="1" applyBorder="1" applyAlignment="1">
      <alignment vertical="center" wrapText="1"/>
    </xf>
    <xf numFmtId="180" fontId="6" fillId="0" borderId="1" xfId="0" applyNumberFormat="1" applyFont="1" applyFill="1" applyBorder="1" applyAlignment="1">
      <alignment vertical="center" wrapText="1"/>
    </xf>
    <xf numFmtId="0" fontId="5" fillId="0" borderId="0" xfId="0" applyFont="1" applyFill="1" applyAlignment="1">
      <alignment horizontal="left" vertical="center" wrapText="1"/>
    </xf>
    <xf numFmtId="9" fontId="0" fillId="0" borderId="2" xfId="0" applyNumberFormat="1" applyFont="1" applyFill="1" applyBorder="1" applyAlignment="1">
      <alignment horizontal="center" vertical="center" wrapText="1"/>
    </xf>
    <xf numFmtId="9" fontId="0" fillId="0" borderId="6" xfId="0" applyNumberFormat="1" applyFont="1" applyFill="1" applyBorder="1" applyAlignment="1">
      <alignment horizontal="center" vertical="center" wrapText="1"/>
    </xf>
    <xf numFmtId="0" fontId="16" fillId="0" borderId="0" xfId="0" applyFont="1" applyFill="1" applyAlignment="1">
      <alignment horizontal="left" vertical="center"/>
    </xf>
    <xf numFmtId="0" fontId="17" fillId="0" borderId="0" xfId="0" applyFont="1" applyFill="1" applyAlignment="1">
      <alignment horizontal="center" vertical="center"/>
    </xf>
    <xf numFmtId="0" fontId="18" fillId="0" borderId="0" xfId="0" applyFont="1" applyFill="1" applyAlignment="1">
      <alignment horizontal="right" vertical="center"/>
    </xf>
    <xf numFmtId="0" fontId="25" fillId="0" borderId="0" xfId="0" applyFont="1" applyFill="1" applyAlignment="1">
      <alignment vertical="center"/>
    </xf>
    <xf numFmtId="0" fontId="6" fillId="0" borderId="1" xfId="0" applyFont="1" applyFill="1" applyBorder="1" applyAlignment="1">
      <alignment horizontal="center" vertical="center"/>
    </xf>
    <xf numFmtId="0" fontId="25" fillId="0" borderId="1" xfId="0" applyFont="1" applyFill="1" applyBorder="1" applyAlignment="1">
      <alignment horizontal="justify" vertical="center"/>
    </xf>
    <xf numFmtId="0" fontId="25" fillId="0" borderId="1" xfId="0" applyFont="1" applyFill="1" applyBorder="1" applyAlignment="1">
      <alignment horizontal="center" vertical="center"/>
    </xf>
    <xf numFmtId="0" fontId="6" fillId="0" borderId="1" xfId="0" applyFont="1" applyFill="1" applyBorder="1" applyAlignment="1">
      <alignment horizontal="justify" vertical="center"/>
    </xf>
    <xf numFmtId="0" fontId="25" fillId="0" borderId="1" xfId="0" applyNumberFormat="1" applyFont="1" applyFill="1" applyBorder="1" applyAlignment="1" applyProtection="1">
      <alignment horizontal="center" vertical="center"/>
    </xf>
    <xf numFmtId="0" fontId="5" fillId="0" borderId="0" xfId="0" applyFont="1" applyFill="1" applyAlignment="1">
      <alignment vertical="center" wrapText="1"/>
    </xf>
    <xf numFmtId="0" fontId="26" fillId="0" borderId="0" xfId="0" applyFont="1" applyFill="1" applyAlignment="1">
      <alignment horizontal="right" vertical="center"/>
    </xf>
    <xf numFmtId="0" fontId="27" fillId="0" borderId="0" xfId="0" applyFont="1" applyFill="1" applyAlignment="1">
      <alignment vertical="center"/>
    </xf>
    <xf numFmtId="0" fontId="28" fillId="0" borderId="0" xfId="0" applyFont="1" applyFill="1" applyAlignment="1">
      <alignment vertical="center"/>
    </xf>
    <xf numFmtId="0" fontId="8" fillId="0" borderId="0"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0" fillId="0" borderId="1" xfId="0" applyFont="1" applyFill="1" applyBorder="1" applyAlignment="1">
      <alignment horizontal="right" vertical="center" wrapText="1"/>
    </xf>
    <xf numFmtId="0" fontId="6" fillId="0" borderId="1" xfId="0" applyFont="1" applyFill="1" applyBorder="1" applyAlignment="1">
      <alignment horizontal="right" vertical="center"/>
    </xf>
    <xf numFmtId="0" fontId="0" fillId="0" borderId="1" xfId="0" applyFont="1" applyFill="1" applyBorder="1" applyAlignment="1">
      <alignment horizontal="right" vertical="center"/>
    </xf>
    <xf numFmtId="0" fontId="27" fillId="0" borderId="0" xfId="0" applyFont="1" applyFill="1" applyAlignment="1">
      <alignment horizontal="justify" vertical="center" wrapText="1"/>
    </xf>
    <xf numFmtId="179" fontId="9" fillId="0" borderId="1" xfId="0" applyNumberFormat="1" applyFont="1" applyFill="1" applyBorder="1" applyAlignment="1">
      <alignment vertical="center" wrapText="1"/>
    </xf>
    <xf numFmtId="180" fontId="9" fillId="0" borderId="1" xfId="0" applyNumberFormat="1" applyFont="1" applyFill="1" applyBorder="1" applyAlignment="1">
      <alignment vertical="center" wrapText="1"/>
    </xf>
    <xf numFmtId="179" fontId="9" fillId="0" borderId="1" xfId="0" applyNumberFormat="1" applyFont="1" applyFill="1" applyBorder="1" applyAlignment="1">
      <alignment horizontal="center" vertical="center" wrapText="1"/>
    </xf>
    <xf numFmtId="0" fontId="27" fillId="0" borderId="0" xfId="0" applyFont="1" applyFill="1" applyAlignment="1">
      <alignment vertical="center" wrapText="1"/>
    </xf>
    <xf numFmtId="0" fontId="7" fillId="0" borderId="0" xfId="0" applyFont="1" applyFill="1" applyBorder="1" applyAlignment="1">
      <alignment horizontal="left" vertical="center"/>
    </xf>
    <xf numFmtId="179" fontId="15" fillId="0" borderId="1" xfId="0" applyNumberFormat="1" applyFont="1" applyFill="1" applyBorder="1" applyAlignment="1">
      <alignment vertical="center" wrapText="1"/>
    </xf>
    <xf numFmtId="181" fontId="15" fillId="0" borderId="1" xfId="0" applyNumberFormat="1" applyFont="1" applyFill="1" applyBorder="1" applyAlignment="1">
      <alignment vertical="center" wrapText="1"/>
    </xf>
    <xf numFmtId="181" fontId="9" fillId="0" borderId="1" xfId="0" applyNumberFormat="1" applyFont="1" applyFill="1" applyBorder="1" applyAlignment="1">
      <alignment vertical="center" wrapText="1"/>
    </xf>
    <xf numFmtId="181" fontId="9" fillId="0" borderId="1" xfId="0" applyNumberFormat="1" applyFont="1" applyFill="1" applyBorder="1" applyAlignment="1">
      <alignment horizontal="center" vertical="center" wrapText="1"/>
    </xf>
    <xf numFmtId="0" fontId="7" fillId="0" borderId="0" xfId="62" applyFont="1" applyFill="1" applyAlignment="1">
      <alignment horizontal="left" vertical="center"/>
    </xf>
    <xf numFmtId="0" fontId="8" fillId="0" borderId="0" xfId="13" applyFont="1" applyFill="1" applyAlignment="1">
      <alignment horizontal="center" vertical="center"/>
    </xf>
    <xf numFmtId="0" fontId="0" fillId="0" borderId="0" xfId="13" applyFont="1" applyFill="1" applyAlignment="1">
      <alignment horizontal="right" vertical="center"/>
    </xf>
    <xf numFmtId="0" fontId="9" fillId="0" borderId="0" xfId="13" applyFont="1" applyFill="1">
      <alignment vertical="center"/>
    </xf>
    <xf numFmtId="0" fontId="29" fillId="0" borderId="0" xfId="0" applyFont="1" applyFill="1" applyAlignment="1">
      <alignment vertical="center"/>
    </xf>
    <xf numFmtId="0" fontId="30" fillId="0" borderId="0" xfId="0" applyFont="1" applyFill="1" applyAlignment="1">
      <alignment vertical="center"/>
    </xf>
    <xf numFmtId="0" fontId="20" fillId="0" borderId="0" xfId="13" applyFont="1" applyFill="1">
      <alignment vertical="center"/>
    </xf>
    <xf numFmtId="0" fontId="0" fillId="0" borderId="0" xfId="13" applyFont="1" applyFill="1">
      <alignment vertical="center"/>
    </xf>
    <xf numFmtId="0" fontId="7" fillId="0" borderId="0" xfId="76" applyFont="1" applyFill="1" applyAlignment="1" applyProtection="1">
      <alignment horizontal="left" vertical="center"/>
      <protection locked="0"/>
    </xf>
    <xf numFmtId="182" fontId="7" fillId="0" borderId="0" xfId="62" applyNumberFormat="1" applyFont="1" applyFill="1" applyAlignment="1">
      <alignment horizontal="left" vertical="center"/>
    </xf>
    <xf numFmtId="0" fontId="8" fillId="0" borderId="0" xfId="13" applyFont="1" applyFill="1" applyAlignment="1">
      <alignment horizontal="center" vertical="center" wrapText="1"/>
    </xf>
    <xf numFmtId="0" fontId="20" fillId="0" borderId="0" xfId="13" applyFont="1" applyFill="1" applyAlignment="1">
      <alignment horizontal="right" vertical="center"/>
    </xf>
    <xf numFmtId="0" fontId="15" fillId="0" borderId="2" xfId="65" applyNumberFormat="1" applyFont="1" applyFill="1" applyBorder="1" applyAlignment="1" applyProtection="1">
      <alignment horizontal="center" vertical="center"/>
    </xf>
    <xf numFmtId="0" fontId="15" fillId="0" borderId="7" xfId="65" applyNumberFormat="1" applyFont="1" applyFill="1" applyBorder="1" applyAlignment="1" applyProtection="1">
      <alignment horizontal="center" vertical="center"/>
    </xf>
    <xf numFmtId="0" fontId="15" fillId="0" borderId="1" xfId="65" applyNumberFormat="1" applyFont="1" applyFill="1" applyBorder="1" applyAlignment="1" applyProtection="1">
      <alignment horizontal="center" vertical="center"/>
    </xf>
    <xf numFmtId="0" fontId="15" fillId="0" borderId="1" xfId="0" applyFont="1" applyFill="1" applyBorder="1" applyAlignment="1">
      <alignment vertical="center"/>
    </xf>
    <xf numFmtId="0" fontId="9" fillId="0" borderId="1" xfId="0" applyFont="1" applyFill="1" applyBorder="1" applyAlignment="1">
      <alignment horizontal="left" vertical="center" indent="1"/>
    </xf>
    <xf numFmtId="0" fontId="9" fillId="0" borderId="1" xfId="0" applyFont="1" applyFill="1" applyBorder="1" applyAlignment="1">
      <alignment vertical="center"/>
    </xf>
    <xf numFmtId="0" fontId="24" fillId="0" borderId="1" xfId="58" applyFont="1" applyFill="1" applyBorder="1" applyAlignment="1">
      <alignment horizontal="left" vertical="center" wrapText="1" indent="2"/>
    </xf>
    <xf numFmtId="0" fontId="9" fillId="0" borderId="1" xfId="0" applyFont="1" applyFill="1" applyBorder="1" applyAlignment="1">
      <alignment horizontal="left" vertical="center" indent="2"/>
    </xf>
    <xf numFmtId="0" fontId="24" fillId="0" borderId="1" xfId="58" applyFont="1" applyFill="1" applyBorder="1" applyAlignment="1">
      <alignment vertical="center" wrapText="1"/>
    </xf>
    <xf numFmtId="0" fontId="15" fillId="0" borderId="1" xfId="0" applyFont="1" applyFill="1" applyBorder="1" applyAlignment="1">
      <alignment horizontal="center" vertical="center"/>
    </xf>
    <xf numFmtId="178" fontId="15" fillId="0" borderId="1" xfId="0" applyNumberFormat="1" applyFont="1" applyFill="1" applyBorder="1" applyAlignment="1">
      <alignment horizontal="center" vertical="center"/>
    </xf>
    <xf numFmtId="0" fontId="29" fillId="0" borderId="0" xfId="13" applyFont="1" applyFill="1" applyAlignment="1">
      <alignment horizontal="left" vertical="center" wrapText="1"/>
    </xf>
    <xf numFmtId="0" fontId="29" fillId="0" borderId="0" xfId="0" applyFont="1" applyFill="1" applyAlignment="1" applyProtection="1">
      <alignment vertical="center"/>
      <protection locked="0"/>
    </xf>
    <xf numFmtId="0" fontId="31" fillId="0" borderId="0" xfId="13" applyFont="1" applyFill="1">
      <alignment vertical="center"/>
    </xf>
    <xf numFmtId="182" fontId="15" fillId="0" borderId="1" xfId="64" applyNumberFormat="1" applyFont="1" applyFill="1" applyBorder="1" applyAlignment="1">
      <alignment horizontal="center" vertical="center"/>
    </xf>
    <xf numFmtId="0" fontId="15" fillId="0" borderId="1" xfId="13" applyFont="1" applyFill="1" applyBorder="1" applyAlignment="1">
      <alignment horizontal="center" vertical="center" wrapText="1"/>
    </xf>
    <xf numFmtId="0" fontId="15" fillId="0" borderId="1" xfId="58" applyFont="1" applyFill="1" applyBorder="1" applyAlignment="1">
      <alignment horizontal="justify" vertical="center" wrapText="1"/>
    </xf>
    <xf numFmtId="0" fontId="15" fillId="0" borderId="1" xfId="0" applyFont="1" applyFill="1" applyBorder="1" applyAlignment="1">
      <alignment horizontal="right" vertical="center" wrapText="1"/>
    </xf>
    <xf numFmtId="0" fontId="9" fillId="0" borderId="1" xfId="0" applyFont="1" applyFill="1" applyBorder="1" applyAlignment="1">
      <alignment horizontal="right" vertical="center" wrapText="1"/>
    </xf>
    <xf numFmtId="0" fontId="20" fillId="0" borderId="0" xfId="13" applyFont="1" applyFill="1" applyProtection="1">
      <alignment vertical="center"/>
      <protection locked="0"/>
    </xf>
    <xf numFmtId="0" fontId="32" fillId="0" borderId="1" xfId="0" applyFont="1" applyFill="1" applyBorder="1" applyAlignment="1">
      <alignment horizontal="right" vertical="center" wrapText="1"/>
    </xf>
    <xf numFmtId="183" fontId="13" fillId="2" borderId="8" xfId="87" applyNumberFormat="1" applyFont="1" applyFill="1" applyBorder="1" applyAlignment="1">
      <alignment horizontal="right" vertical="center"/>
    </xf>
    <xf numFmtId="183" fontId="13" fillId="2" borderId="9" xfId="87" applyNumberFormat="1" applyFont="1" applyFill="1" applyBorder="1" applyAlignment="1">
      <alignment horizontal="right" vertical="center"/>
    </xf>
    <xf numFmtId="183" fontId="13" fillId="2" borderId="10" xfId="87" applyNumberFormat="1" applyFont="1" applyFill="1" applyBorder="1" applyAlignment="1">
      <alignment horizontal="right" vertical="center"/>
    </xf>
    <xf numFmtId="0" fontId="15" fillId="0" borderId="1" xfId="58" applyFont="1" applyFill="1" applyBorder="1" applyAlignment="1">
      <alignment horizontal="center" vertical="center" wrapText="1"/>
    </xf>
    <xf numFmtId="0" fontId="33" fillId="0" borderId="0" xfId="13" applyFont="1" applyFill="1">
      <alignment vertical="center"/>
    </xf>
    <xf numFmtId="0" fontId="34" fillId="0" borderId="1" xfId="0" applyFont="1" applyFill="1" applyBorder="1" applyAlignment="1">
      <alignment horizontal="right" vertical="center" wrapText="1"/>
    </xf>
    <xf numFmtId="0" fontId="9" fillId="0" borderId="1" xfId="0" applyFont="1" applyFill="1" applyBorder="1" applyAlignment="1">
      <alignment horizontal="left" vertical="center"/>
    </xf>
    <xf numFmtId="183" fontId="13" fillId="2" borderId="11" xfId="87" applyNumberFormat="1" applyFont="1" applyFill="1" applyBorder="1" applyAlignment="1">
      <alignment horizontal="right" vertical="center"/>
    </xf>
    <xf numFmtId="183" fontId="13" fillId="2" borderId="12" xfId="87" applyNumberFormat="1" applyFont="1" applyFill="1" applyBorder="1" applyAlignment="1">
      <alignment horizontal="right" vertical="center"/>
    </xf>
    <xf numFmtId="0" fontId="8" fillId="0" borderId="0" xfId="62" applyFont="1" applyFill="1" applyAlignment="1">
      <alignment horizontal="center" vertical="center"/>
    </xf>
    <xf numFmtId="0" fontId="0" fillId="0" borderId="0" xfId="62" applyFont="1" applyFill="1" applyAlignment="1">
      <alignment horizontal="right" vertical="center"/>
    </xf>
    <xf numFmtId="0" fontId="0" fillId="0" borderId="0" xfId="62" applyFill="1">
      <alignment vertical="center"/>
    </xf>
    <xf numFmtId="0" fontId="0" fillId="0" borderId="0" xfId="65" applyFont="1" applyFill="1" applyBorder="1" applyAlignment="1"/>
    <xf numFmtId="0" fontId="0" fillId="0" borderId="0" xfId="62" applyFont="1" applyFill="1">
      <alignment vertical="center"/>
    </xf>
    <xf numFmtId="0" fontId="7" fillId="0" borderId="0" xfId="76" applyFont="1" applyFill="1" applyAlignment="1">
      <alignment horizontal="left" vertical="center"/>
    </xf>
    <xf numFmtId="0" fontId="8" fillId="0" borderId="0" xfId="65" applyFont="1" applyFill="1" applyBorder="1" applyAlignment="1">
      <alignment horizontal="center" vertical="center" wrapText="1"/>
    </xf>
    <xf numFmtId="0" fontId="8" fillId="0" borderId="0" xfId="65" applyFont="1" applyFill="1" applyBorder="1" applyAlignment="1">
      <alignment horizontal="center" vertical="center"/>
    </xf>
    <xf numFmtId="182" fontId="0" fillId="0" borderId="0" xfId="62" applyNumberFormat="1" applyFont="1" applyFill="1" applyAlignment="1">
      <alignment horizontal="right" vertical="center"/>
    </xf>
    <xf numFmtId="182" fontId="0" fillId="0" borderId="0" xfId="82" applyNumberFormat="1" applyFont="1" applyFill="1" applyAlignment="1">
      <alignment horizontal="right" vertical="center" wrapText="1"/>
    </xf>
    <xf numFmtId="182" fontId="15" fillId="0" borderId="1" xfId="62" applyNumberFormat="1" applyFont="1" applyFill="1" applyBorder="1" applyAlignment="1">
      <alignment horizontal="center" vertical="center"/>
    </xf>
    <xf numFmtId="0" fontId="15" fillId="0" borderId="1" xfId="70" applyFont="1" applyFill="1" applyBorder="1" applyAlignment="1">
      <alignment horizontal="center" vertical="center"/>
    </xf>
    <xf numFmtId="0" fontId="30" fillId="0" borderId="1" xfId="63" applyFont="1" applyFill="1" applyBorder="1" applyAlignment="1">
      <alignment horizontal="left" vertical="center"/>
    </xf>
    <xf numFmtId="0" fontId="15" fillId="0" borderId="1" xfId="70" applyFont="1" applyFill="1" applyBorder="1" applyAlignment="1">
      <alignment horizontal="right" vertical="center"/>
    </xf>
    <xf numFmtId="0" fontId="29" fillId="0" borderId="1" xfId="0" applyFont="1" applyFill="1" applyBorder="1" applyAlignment="1">
      <alignment horizontal="left" vertical="center"/>
    </xf>
    <xf numFmtId="0" fontId="9" fillId="0" borderId="1" xfId="70" applyFont="1" applyFill="1" applyBorder="1" applyAlignment="1">
      <alignment horizontal="right" vertical="center"/>
    </xf>
    <xf numFmtId="0" fontId="15" fillId="0" borderId="1" xfId="81" applyFont="1" applyFill="1" applyBorder="1" applyAlignment="1">
      <alignment horizontal="center" vertical="center"/>
    </xf>
    <xf numFmtId="0" fontId="15" fillId="0" borderId="1" xfId="62" applyFont="1" applyFill="1" applyBorder="1">
      <alignment vertical="center"/>
    </xf>
    <xf numFmtId="0" fontId="35" fillId="0" borderId="0" xfId="26" applyFont="1" applyFill="1" applyAlignment="1">
      <alignment horizontal="left" vertical="center"/>
    </xf>
    <xf numFmtId="0" fontId="8" fillId="0" borderId="0" xfId="65" applyFont="1" applyFill="1" applyAlignment="1">
      <alignment horizontal="center" vertical="center"/>
    </xf>
    <xf numFmtId="0" fontId="0" fillId="0" borderId="0" xfId="65" applyFont="1" applyFill="1" applyAlignment="1">
      <alignment horizontal="right" vertical="center"/>
    </xf>
    <xf numFmtId="0" fontId="15" fillId="0" borderId="0" xfId="65" applyFont="1" applyFill="1"/>
    <xf numFmtId="0" fontId="9" fillId="0" borderId="0" xfId="65" applyFont="1" applyFill="1"/>
    <xf numFmtId="0" fontId="0" fillId="0" borderId="0" xfId="65" applyFont="1" applyFill="1"/>
    <xf numFmtId="180" fontId="0" fillId="0" borderId="0" xfId="65" applyNumberFormat="1" applyFont="1" applyFill="1" applyAlignment="1">
      <alignment horizontal="center"/>
    </xf>
    <xf numFmtId="180" fontId="0" fillId="0" borderId="0" xfId="65" applyNumberFormat="1" applyFont="1" applyFill="1"/>
    <xf numFmtId="0" fontId="36" fillId="0" borderId="0" xfId="26" applyFont="1" applyFill="1" applyAlignment="1">
      <alignment horizontal="left" vertical="center"/>
    </xf>
    <xf numFmtId="178" fontId="35" fillId="0" borderId="0" xfId="26" applyNumberFormat="1" applyFont="1" applyFill="1" applyAlignment="1">
      <alignment horizontal="left" vertical="center"/>
    </xf>
    <xf numFmtId="0" fontId="8" fillId="0" borderId="0" xfId="63" applyFont="1" applyFill="1" applyAlignment="1">
      <alignment horizontal="center" vertical="center" wrapText="1"/>
    </xf>
    <xf numFmtId="0" fontId="8" fillId="0" borderId="0" xfId="63" applyFont="1" applyFill="1" applyAlignment="1">
      <alignment horizontal="center" vertical="center"/>
    </xf>
    <xf numFmtId="0" fontId="0" fillId="0" borderId="0" xfId="63" applyFont="1" applyFill="1" applyAlignment="1">
      <alignment horizontal="right" vertical="center"/>
    </xf>
    <xf numFmtId="180" fontId="0" fillId="0" borderId="0" xfId="63" applyNumberFormat="1" applyFont="1" applyFill="1" applyAlignment="1">
      <alignment horizontal="right" vertical="center"/>
    </xf>
    <xf numFmtId="182" fontId="0" fillId="0" borderId="0" xfId="81" applyNumberFormat="1" applyFont="1" applyFill="1" applyAlignment="1">
      <alignment horizontal="right" vertical="center" wrapText="1"/>
    </xf>
    <xf numFmtId="0" fontId="15" fillId="0" borderId="1" xfId="84" applyFont="1" applyFill="1" applyBorder="1" applyAlignment="1">
      <alignment horizontal="center" vertical="center"/>
    </xf>
    <xf numFmtId="180" fontId="15" fillId="0" borderId="1" xfId="84" applyNumberFormat="1" applyFont="1" applyFill="1" applyBorder="1" applyAlignment="1">
      <alignment horizontal="center" vertical="center"/>
    </xf>
    <xf numFmtId="0" fontId="15" fillId="0" borderId="1" xfId="63" applyFont="1" applyFill="1" applyBorder="1" applyAlignment="1">
      <alignment horizontal="left" vertical="center"/>
    </xf>
    <xf numFmtId="176" fontId="15" fillId="0" borderId="1" xfId="73" applyNumberFormat="1" applyFont="1" applyFill="1" applyBorder="1" applyAlignment="1">
      <alignment horizontal="right" vertical="center" wrapText="1"/>
    </xf>
    <xf numFmtId="0" fontId="15" fillId="0" borderId="1" xfId="72" applyFont="1" applyFill="1" applyBorder="1" applyAlignment="1">
      <alignment vertical="center"/>
    </xf>
    <xf numFmtId="184" fontId="9" fillId="0" borderId="1" xfId="63" applyNumberFormat="1" applyFont="1" applyFill="1" applyBorder="1" applyAlignment="1">
      <alignment horizontal="left" vertical="center"/>
    </xf>
    <xf numFmtId="176" fontId="9" fillId="0" borderId="1" xfId="63" applyNumberFormat="1" applyFont="1" applyFill="1" applyBorder="1" applyAlignment="1">
      <alignment horizontal="right" vertical="center" wrapText="1"/>
    </xf>
    <xf numFmtId="0" fontId="15" fillId="0" borderId="3" xfId="12" applyFont="1" applyFill="1" applyBorder="1" applyAlignment="1">
      <alignment horizontal="left" vertical="center"/>
    </xf>
    <xf numFmtId="176" fontId="15" fillId="0" borderId="1" xfId="63" applyNumberFormat="1" applyFont="1" applyFill="1" applyBorder="1" applyAlignment="1">
      <alignment horizontal="right" vertical="center" wrapText="1"/>
    </xf>
    <xf numFmtId="0" fontId="32" fillId="0" borderId="1" xfId="0" applyNumberFormat="1" applyFont="1" applyFill="1" applyBorder="1" applyAlignment="1" applyProtection="1">
      <alignment horizontal="left" vertical="center" indent="2"/>
    </xf>
    <xf numFmtId="0" fontId="32" fillId="0" borderId="1" xfId="0" applyNumberFormat="1" applyFont="1" applyFill="1" applyBorder="1" applyAlignment="1" applyProtection="1">
      <alignment horizontal="center" vertical="center"/>
    </xf>
    <xf numFmtId="176" fontId="15" fillId="0" borderId="1" xfId="66" applyNumberFormat="1" applyFont="1" applyFill="1" applyBorder="1" applyAlignment="1" applyProtection="1">
      <alignment horizontal="right" vertical="center"/>
    </xf>
    <xf numFmtId="176" fontId="9" fillId="0" borderId="1" xfId="66" applyNumberFormat="1" applyFont="1" applyFill="1" applyBorder="1" applyAlignment="1" applyProtection="1">
      <alignment horizontal="right" vertical="center"/>
    </xf>
    <xf numFmtId="0" fontId="9" fillId="0" borderId="1" xfId="63" applyFont="1" applyFill="1" applyBorder="1" applyAlignment="1">
      <alignment horizontal="left" vertical="center"/>
    </xf>
    <xf numFmtId="178" fontId="32" fillId="0" borderId="1" xfId="83" applyNumberFormat="1" applyFont="1" applyFill="1" applyBorder="1" applyAlignment="1" applyProtection="1">
      <alignment horizontal="left" vertical="center"/>
    </xf>
    <xf numFmtId="176" fontId="32" fillId="0" borderId="1" xfId="75" applyNumberFormat="1" applyFont="1" applyFill="1" applyBorder="1" applyAlignment="1">
      <alignment horizontal="right" vertical="center" wrapText="1"/>
    </xf>
    <xf numFmtId="0" fontId="15" fillId="0" borderId="1" xfId="63" applyFont="1" applyFill="1" applyBorder="1" applyAlignment="1">
      <alignment horizontal="center" vertical="center"/>
    </xf>
    <xf numFmtId="180" fontId="9" fillId="0" borderId="0" xfId="65" applyNumberFormat="1" applyFont="1" applyFill="1"/>
    <xf numFmtId="182" fontId="8" fillId="0" borderId="0" xfId="81" applyNumberFormat="1" applyFont="1" applyFill="1" applyAlignment="1">
      <alignment horizontal="center" vertical="center"/>
    </xf>
    <xf numFmtId="182" fontId="0" fillId="0" borderId="0" xfId="81" applyNumberFormat="1" applyFont="1" applyFill="1" applyAlignment="1">
      <alignment horizontal="right" vertical="center"/>
    </xf>
    <xf numFmtId="182" fontId="15" fillId="0" borderId="0" xfId="81" applyNumberFormat="1" applyFont="1" applyFill="1" applyAlignment="1">
      <alignment vertical="center"/>
    </xf>
    <xf numFmtId="182" fontId="9" fillId="0" borderId="0" xfId="81" applyNumberFormat="1" applyFont="1" applyFill="1" applyAlignment="1">
      <alignment vertical="center"/>
    </xf>
    <xf numFmtId="182" fontId="0" fillId="0" borderId="0" xfId="81" applyNumberFormat="1" applyFont="1" applyFill="1"/>
    <xf numFmtId="182" fontId="8" fillId="0" borderId="0" xfId="74" applyNumberFormat="1" applyFont="1" applyFill="1" applyAlignment="1">
      <alignment horizontal="center" vertical="center" wrapText="1"/>
    </xf>
    <xf numFmtId="182" fontId="8" fillId="0" borderId="0" xfId="74" applyNumberFormat="1" applyFont="1" applyFill="1" applyAlignment="1">
      <alignment horizontal="center" vertical="center"/>
    </xf>
    <xf numFmtId="0" fontId="15" fillId="0" borderId="1" xfId="8" applyNumberFormat="1" applyFont="1" applyFill="1" applyBorder="1" applyAlignment="1">
      <alignment horizontal="right" vertical="center"/>
    </xf>
    <xf numFmtId="0" fontId="9" fillId="0" borderId="1" xfId="8" applyNumberFormat="1" applyFont="1" applyFill="1" applyBorder="1" applyAlignment="1">
      <alignment horizontal="right" vertical="center"/>
    </xf>
    <xf numFmtId="4" fontId="20" fillId="0" borderId="10" xfId="0" applyNumberFormat="1" applyFont="1" applyFill="1" applyBorder="1" applyAlignment="1">
      <alignment horizontal="right" vertical="center"/>
    </xf>
    <xf numFmtId="0" fontId="9" fillId="0" borderId="1" xfId="78" applyFont="1" applyFill="1" applyBorder="1" applyAlignment="1">
      <alignment horizontal="left" vertical="center"/>
    </xf>
    <xf numFmtId="176" fontId="15" fillId="0" borderId="1" xfId="81" applyNumberFormat="1" applyFont="1" applyFill="1" applyBorder="1" applyAlignment="1" applyProtection="1">
      <alignment horizontal="right" vertical="center" wrapText="1"/>
    </xf>
    <xf numFmtId="182" fontId="9" fillId="0" borderId="0" xfId="81" applyNumberFormat="1" applyFont="1" applyFill="1"/>
    <xf numFmtId="182" fontId="0" fillId="0" borderId="0" xfId="81" applyNumberFormat="1" applyFont="1" applyFill="1" applyAlignment="1">
      <alignment vertical="center"/>
    </xf>
    <xf numFmtId="182" fontId="0" fillId="0" borderId="0" xfId="81" applyNumberFormat="1" applyFont="1" applyFill="1" applyAlignment="1">
      <alignment horizontal="center"/>
    </xf>
    <xf numFmtId="0" fontId="0" fillId="0" borderId="13" xfId="65" applyFont="1" applyFill="1" applyBorder="1" applyAlignment="1">
      <alignment horizontal="right" vertical="center"/>
    </xf>
    <xf numFmtId="182" fontId="15" fillId="0" borderId="1" xfId="78" applyNumberFormat="1" applyFont="1" applyFill="1" applyBorder="1" applyAlignment="1">
      <alignment horizontal="left" vertical="center"/>
    </xf>
    <xf numFmtId="0" fontId="15" fillId="0" borderId="1" xfId="63" applyFont="1" applyFill="1" applyBorder="1" applyAlignment="1">
      <alignment horizontal="right" vertical="center"/>
    </xf>
    <xf numFmtId="0" fontId="9" fillId="0" borderId="1" xfId="78" applyFont="1" applyFill="1" applyBorder="1" applyAlignment="1">
      <alignment horizontal="left" vertical="center" indent="2"/>
    </xf>
    <xf numFmtId="0" fontId="9" fillId="0" borderId="1" xfId="63" applyFont="1" applyFill="1" applyBorder="1" applyAlignment="1">
      <alignment horizontal="right" vertical="center"/>
    </xf>
    <xf numFmtId="176" fontId="9" fillId="0" borderId="1" xfId="81" applyNumberFormat="1" applyFont="1" applyFill="1" applyBorder="1" applyAlignment="1" applyProtection="1">
      <alignment horizontal="right" vertical="center" wrapText="1"/>
    </xf>
    <xf numFmtId="180" fontId="9" fillId="0" borderId="1" xfId="81" applyNumberFormat="1" applyFont="1" applyFill="1" applyBorder="1" applyAlignment="1" applyProtection="1">
      <alignment horizontal="right" vertical="center" wrapText="1"/>
    </xf>
    <xf numFmtId="180" fontId="29" fillId="0" borderId="1" xfId="81" applyNumberFormat="1" applyFont="1" applyFill="1" applyBorder="1" applyAlignment="1" applyProtection="1">
      <alignment horizontal="right" vertical="center" wrapText="1"/>
    </xf>
    <xf numFmtId="0" fontId="37" fillId="0" borderId="0" xfId="0" applyFont="1" applyFill="1" applyAlignment="1">
      <alignment horizontal="left" vertical="center"/>
    </xf>
    <xf numFmtId="0" fontId="38" fillId="0" borderId="0" xfId="0" applyFont="1" applyFill="1" applyAlignment="1">
      <alignment horizontal="center" vertical="center"/>
    </xf>
    <xf numFmtId="0" fontId="20" fillId="0" borderId="0" xfId="0" applyFont="1" applyFill="1" applyAlignment="1">
      <alignment horizontal="right" vertical="center"/>
    </xf>
    <xf numFmtId="0" fontId="30" fillId="0" borderId="0" xfId="0" applyFont="1" applyFill="1" applyAlignment="1">
      <alignment horizontal="center" vertical="center"/>
    </xf>
    <xf numFmtId="0" fontId="39" fillId="0" borderId="0" xfId="0" applyFont="1" applyFill="1" applyAlignment="1">
      <alignment vertical="center"/>
    </xf>
    <xf numFmtId="0" fontId="40" fillId="0" borderId="0" xfId="0" applyFont="1" applyFill="1" applyAlignment="1">
      <alignment vertical="center"/>
    </xf>
    <xf numFmtId="0" fontId="29" fillId="0" borderId="0" xfId="0" applyFont="1" applyFill="1" applyAlignment="1">
      <alignment vertical="center" wrapText="1"/>
    </xf>
    <xf numFmtId="0" fontId="41" fillId="0" borderId="0" xfId="0" applyFont="1" applyFill="1" applyAlignment="1">
      <alignment horizontal="left" vertical="center" wrapText="1"/>
    </xf>
    <xf numFmtId="0" fontId="38" fillId="0" borderId="0" xfId="0" applyFont="1" applyFill="1" applyAlignment="1">
      <alignment horizontal="center" vertical="center" wrapText="1"/>
    </xf>
    <xf numFmtId="0" fontId="20" fillId="0" borderId="0" xfId="0" applyFont="1" applyFill="1" applyAlignment="1">
      <alignment horizontal="right" vertical="center" wrapText="1"/>
    </xf>
    <xf numFmtId="0" fontId="30" fillId="0" borderId="1" xfId="0" applyFont="1" applyFill="1" applyBorder="1" applyAlignment="1">
      <alignment horizontal="center" vertical="center" wrapText="1"/>
    </xf>
    <xf numFmtId="0" fontId="15" fillId="2" borderId="1" xfId="86" applyFont="1" applyFill="1" applyBorder="1" applyAlignment="1">
      <alignment horizontal="left" vertical="center" wrapText="1"/>
    </xf>
    <xf numFmtId="179" fontId="39" fillId="0" borderId="1" xfId="0" applyNumberFormat="1" applyFont="1" applyFill="1" applyBorder="1" applyAlignment="1">
      <alignment horizontal="right" vertical="center" wrapText="1"/>
    </xf>
    <xf numFmtId="176" fontId="39" fillId="0" borderId="1" xfId="0" applyNumberFormat="1" applyFont="1" applyFill="1" applyBorder="1" applyAlignment="1">
      <alignment horizontal="right" vertical="center" wrapText="1"/>
    </xf>
    <xf numFmtId="185" fontId="39" fillId="0" borderId="1" xfId="0" applyNumberFormat="1" applyFont="1" applyFill="1" applyBorder="1" applyAlignment="1">
      <alignment horizontal="right" vertical="center" wrapText="1"/>
    </xf>
    <xf numFmtId="176" fontId="40" fillId="0" borderId="1" xfId="0" applyNumberFormat="1" applyFont="1" applyFill="1" applyBorder="1" applyAlignment="1">
      <alignment horizontal="right" vertical="center" wrapText="1"/>
    </xf>
    <xf numFmtId="185" fontId="40" fillId="0" borderId="1" xfId="0" applyNumberFormat="1" applyFont="1" applyFill="1" applyBorder="1" applyAlignment="1">
      <alignment horizontal="right" vertical="center" wrapText="1"/>
    </xf>
    <xf numFmtId="0" fontId="42" fillId="0" borderId="0" xfId="0" applyFont="1" applyFill="1" applyAlignment="1">
      <alignment vertical="center" wrapText="1"/>
    </xf>
    <xf numFmtId="0" fontId="42" fillId="0" borderId="0" xfId="0" applyFont="1" applyFill="1" applyAlignment="1">
      <alignment vertical="center"/>
    </xf>
    <xf numFmtId="0" fontId="15" fillId="2" borderId="1" xfId="86" applyFont="1" applyFill="1" applyBorder="1" applyAlignment="1">
      <alignment vertical="center" wrapText="1"/>
    </xf>
    <xf numFmtId="179" fontId="40" fillId="0" borderId="1" xfId="0" applyNumberFormat="1" applyFont="1" applyFill="1" applyBorder="1" applyAlignment="1">
      <alignment horizontal="right" vertical="center" wrapText="1"/>
    </xf>
    <xf numFmtId="0" fontId="29" fillId="0" borderId="0" xfId="0" applyFont="1" applyFill="1" applyAlignment="1">
      <alignment horizontal="right" vertical="center" wrapText="1"/>
    </xf>
    <xf numFmtId="179" fontId="29" fillId="0" borderId="0" xfId="0" applyNumberFormat="1" applyFont="1" applyFill="1" applyAlignment="1">
      <alignment horizontal="right" vertical="center" wrapText="1"/>
    </xf>
    <xf numFmtId="0" fontId="7" fillId="0" borderId="0" xfId="62" applyFont="1" applyFill="1" applyBorder="1" applyAlignment="1">
      <alignment horizontal="left" vertical="center"/>
    </xf>
    <xf numFmtId="0" fontId="17" fillId="0" borderId="0" xfId="0" applyFont="1" applyFill="1" applyBorder="1" applyAlignment="1">
      <alignment horizontal="center" vertical="center"/>
    </xf>
    <xf numFmtId="0" fontId="18" fillId="0" borderId="0" xfId="0" applyFont="1" applyFill="1" applyBorder="1" applyAlignment="1">
      <alignment horizontal="right" vertical="center"/>
    </xf>
    <xf numFmtId="0" fontId="6" fillId="0" borderId="0" xfId="0" applyFont="1" applyFill="1" applyBorder="1" applyAlignment="1">
      <alignment vertical="center"/>
    </xf>
    <xf numFmtId="0" fontId="9" fillId="0" borderId="0" xfId="0" applyFont="1" applyFill="1" applyBorder="1" applyAlignment="1">
      <alignment vertical="center"/>
    </xf>
    <xf numFmtId="0" fontId="7" fillId="0" borderId="0" xfId="76" applyFont="1" applyFill="1" applyBorder="1" applyAlignment="1">
      <alignment horizontal="left" vertical="center"/>
    </xf>
    <xf numFmtId="0" fontId="35" fillId="0" borderId="0" xfId="76" applyFont="1" applyFill="1" applyBorder="1" applyAlignment="1">
      <alignment horizontal="left" vertical="center"/>
    </xf>
    <xf numFmtId="182" fontId="7" fillId="0" borderId="0" xfId="62" applyNumberFormat="1" applyFont="1" applyFill="1" applyBorder="1" applyAlignment="1">
      <alignment horizontal="left" vertical="center"/>
    </xf>
    <xf numFmtId="0" fontId="8" fillId="0" borderId="0" xfId="0" applyFont="1" applyFill="1" applyBorder="1" applyAlignment="1" applyProtection="1">
      <alignment horizontal="center" vertical="center" wrapText="1"/>
      <protection locked="0"/>
    </xf>
    <xf numFmtId="0" fontId="0" fillId="0" borderId="0" xfId="0" applyFont="1" applyFill="1" applyBorder="1" applyAlignment="1" applyProtection="1">
      <alignment horizontal="right" vertical="center" wrapText="1"/>
      <protection locked="0"/>
    </xf>
    <xf numFmtId="0" fontId="0" fillId="0" borderId="0" xfId="0" applyFont="1" applyFill="1" applyBorder="1" applyAlignment="1" applyProtection="1">
      <alignment horizontal="right" vertical="center"/>
      <protection locked="0"/>
    </xf>
    <xf numFmtId="0" fontId="31" fillId="0" borderId="1" xfId="0" applyFont="1" applyFill="1" applyBorder="1" applyAlignment="1" applyProtection="1">
      <alignment horizontal="center" vertical="center" wrapText="1"/>
      <protection locked="0"/>
    </xf>
    <xf numFmtId="0" fontId="31" fillId="0" borderId="2" xfId="0" applyFont="1" applyFill="1" applyBorder="1" applyAlignment="1" applyProtection="1">
      <alignment horizontal="center" vertical="center" wrapText="1"/>
      <protection locked="0"/>
    </xf>
    <xf numFmtId="0" fontId="31" fillId="0" borderId="2" xfId="0" applyNumberFormat="1" applyFont="1" applyFill="1" applyBorder="1" applyAlignment="1" applyProtection="1">
      <alignment horizontal="center" vertical="center" wrapText="1"/>
      <protection locked="0"/>
    </xf>
    <xf numFmtId="49" fontId="33" fillId="0" borderId="10" xfId="0" applyNumberFormat="1" applyFont="1" applyFill="1" applyBorder="1" applyAlignment="1">
      <alignment horizontal="left" vertical="center"/>
    </xf>
    <xf numFmtId="4" fontId="33" fillId="0" borderId="10" xfId="0" applyNumberFormat="1" applyFont="1" applyFill="1" applyBorder="1" applyAlignment="1">
      <alignment horizontal="right" vertical="center"/>
    </xf>
    <xf numFmtId="49" fontId="20" fillId="0" borderId="10" xfId="0" applyNumberFormat="1" applyFont="1" applyFill="1" applyBorder="1" applyAlignment="1">
      <alignment horizontal="left" vertical="center" wrapText="1" shrinkToFit="1"/>
    </xf>
    <xf numFmtId="0" fontId="20" fillId="0" borderId="10" xfId="0" applyFont="1" applyFill="1" applyBorder="1" applyAlignment="1">
      <alignment horizontal="right" vertical="center"/>
    </xf>
    <xf numFmtId="176" fontId="20" fillId="0" borderId="10" xfId="0" applyNumberFormat="1" applyFont="1" applyFill="1" applyBorder="1" applyAlignment="1">
      <alignment horizontal="right" vertical="center"/>
    </xf>
    <xf numFmtId="49" fontId="33" fillId="0" borderId="10" xfId="0" applyNumberFormat="1" applyFont="1" applyFill="1" applyBorder="1" applyAlignment="1">
      <alignment horizontal="left" vertical="center" wrapText="1" shrinkToFit="1"/>
    </xf>
    <xf numFmtId="49" fontId="20" fillId="0" borderId="10" xfId="0" applyNumberFormat="1" applyFont="1" applyFill="1" applyBorder="1" applyAlignment="1">
      <alignment horizontal="left" vertical="center"/>
    </xf>
    <xf numFmtId="0" fontId="7" fillId="0" borderId="0" xfId="80" applyFont="1" applyFill="1" applyBorder="1" applyAlignment="1">
      <alignment horizontal="left" vertical="center"/>
    </xf>
    <xf numFmtId="0" fontId="8" fillId="0" borderId="0" xfId="80" applyFont="1" applyFill="1" applyBorder="1" applyAlignment="1">
      <alignment horizontal="center" vertical="center"/>
    </xf>
    <xf numFmtId="0" fontId="0" fillId="0" borderId="0" xfId="80" applyFont="1" applyFill="1" applyBorder="1" applyAlignment="1">
      <alignment horizontal="right" vertical="center"/>
    </xf>
    <xf numFmtId="0" fontId="43" fillId="0" borderId="0" xfId="80" applyFont="1" applyFill="1" applyBorder="1" applyAlignment="1"/>
    <xf numFmtId="0" fontId="43" fillId="0" borderId="0" xfId="80" applyFont="1" applyFill="1" applyAlignment="1"/>
    <xf numFmtId="0" fontId="44" fillId="0" borderId="0" xfId="80" applyFont="1" applyFill="1" applyBorder="1" applyAlignment="1"/>
    <xf numFmtId="0" fontId="6" fillId="0" borderId="0" xfId="0" applyFont="1" applyFill="1" applyBorder="1" applyAlignment="1" applyProtection="1"/>
    <xf numFmtId="0" fontId="38" fillId="0" borderId="0" xfId="79" applyFont="1" applyFill="1" applyBorder="1" applyAlignment="1">
      <alignment horizontal="center" vertical="center" wrapText="1"/>
    </xf>
    <xf numFmtId="0" fontId="31" fillId="0" borderId="0" xfId="80" applyFont="1" applyFill="1" applyBorder="1" applyAlignment="1">
      <alignment horizontal="right" vertical="center"/>
    </xf>
    <xf numFmtId="176" fontId="0" fillId="0" borderId="0" xfId="80" applyNumberFormat="1" applyFont="1" applyFill="1" applyBorder="1" applyAlignment="1">
      <alignment horizontal="right" vertical="center"/>
    </xf>
    <xf numFmtId="0" fontId="15" fillId="0" borderId="2" xfId="81" applyFont="1" applyFill="1" applyBorder="1" applyAlignment="1">
      <alignment horizontal="center" vertical="center"/>
    </xf>
    <xf numFmtId="0" fontId="30" fillId="0" borderId="1" xfId="79" applyFont="1" applyFill="1" applyBorder="1" applyAlignment="1">
      <alignment horizontal="center" vertical="center" wrapText="1"/>
    </xf>
    <xf numFmtId="0" fontId="43" fillId="0" borderId="0" xfId="80" applyFont="1" applyFill="1" applyBorder="1" applyAlignment="1">
      <alignment horizontal="left" vertical="center"/>
    </xf>
    <xf numFmtId="186" fontId="15" fillId="0" borderId="1" xfId="80" applyNumberFormat="1" applyFont="1" applyFill="1" applyBorder="1" applyAlignment="1" applyProtection="1">
      <alignment horizontal="center" vertical="center"/>
    </xf>
    <xf numFmtId="187" fontId="15" fillId="0" borderId="1" xfId="80" applyNumberFormat="1" applyFont="1" applyFill="1" applyBorder="1" applyAlignment="1">
      <alignment horizontal="right" vertical="center" wrapText="1"/>
    </xf>
    <xf numFmtId="49" fontId="15" fillId="2" borderId="1" xfId="86" applyNumberFormat="1" applyFont="1" applyFill="1" applyBorder="1" applyAlignment="1" applyProtection="1">
      <alignment vertical="center"/>
    </xf>
    <xf numFmtId="176" fontId="15" fillId="0" borderId="1" xfId="80" applyNumberFormat="1" applyFont="1" applyFill="1" applyBorder="1" applyAlignment="1" applyProtection="1">
      <alignment horizontal="right" vertical="center" wrapText="1"/>
    </xf>
    <xf numFmtId="49" fontId="9" fillId="2" borderId="1" xfId="86" applyNumberFormat="1" applyFont="1" applyFill="1" applyBorder="1" applyAlignment="1" applyProtection="1">
      <alignment vertical="center"/>
    </xf>
    <xf numFmtId="176" fontId="9" fillId="0" borderId="1" xfId="80" applyNumberFormat="1" applyFont="1" applyFill="1" applyBorder="1" applyAlignment="1" applyProtection="1">
      <alignment horizontal="right" vertical="center" wrapText="1"/>
    </xf>
    <xf numFmtId="0" fontId="16" fillId="0" borderId="0" xfId="0" applyFont="1" applyFill="1" applyBorder="1" applyAlignment="1" applyProtection="1">
      <alignment horizontal="left" vertical="center"/>
    </xf>
    <xf numFmtId="0" fontId="17" fillId="0" borderId="0" xfId="0" applyFont="1" applyFill="1" applyBorder="1" applyAlignment="1" applyProtection="1">
      <alignment horizontal="center" vertical="center"/>
    </xf>
    <xf numFmtId="0" fontId="18" fillId="0" borderId="0" xfId="0" applyFont="1" applyFill="1" applyBorder="1" applyAlignment="1" applyProtection="1">
      <alignment horizontal="right" vertical="center"/>
    </xf>
    <xf numFmtId="0" fontId="6" fillId="0" borderId="0" xfId="0" applyFont="1" applyFill="1" applyBorder="1" applyAlignment="1" applyProtection="1">
      <alignment horizontal="left" vertical="center"/>
    </xf>
    <xf numFmtId="0" fontId="25" fillId="0" borderId="0" xfId="0" applyFont="1" applyFill="1" applyBorder="1" applyAlignment="1" applyProtection="1">
      <alignment horizontal="center" vertical="center"/>
    </xf>
    <xf numFmtId="0" fontId="15" fillId="0" borderId="0" xfId="80" applyFont="1" applyFill="1" applyBorder="1" applyAlignment="1">
      <alignment horizontal="center" vertical="center" wrapText="1"/>
    </xf>
    <xf numFmtId="0" fontId="15" fillId="0" borderId="0" xfId="80" applyFont="1" applyFill="1" applyBorder="1" applyAlignment="1">
      <alignment horizontal="center" vertical="center"/>
    </xf>
    <xf numFmtId="0" fontId="9" fillId="0" borderId="0" xfId="80" applyFont="1" applyFill="1" applyBorder="1" applyAlignment="1">
      <alignment horizontal="left" vertical="center"/>
    </xf>
    <xf numFmtId="0" fontId="6" fillId="0" borderId="0" xfId="0" applyFont="1" applyFill="1" applyBorder="1" applyAlignment="1" applyProtection="1">
      <alignment horizontal="right" vertical="center"/>
    </xf>
    <xf numFmtId="0" fontId="0" fillId="0" borderId="0" xfId="0" applyFont="1" applyFill="1" applyBorder="1" applyAlignment="1">
      <alignment vertical="center"/>
    </xf>
    <xf numFmtId="0" fontId="9" fillId="0" borderId="0" xfId="80" applyFont="1" applyFill="1" applyBorder="1" applyAlignment="1">
      <alignment vertical="center"/>
    </xf>
    <xf numFmtId="176" fontId="33" fillId="0" borderId="10" xfId="0" applyNumberFormat="1" applyFont="1" applyFill="1" applyBorder="1" applyAlignment="1">
      <alignment horizontal="right" vertical="center"/>
    </xf>
    <xf numFmtId="176" fontId="44" fillId="0" borderId="1" xfId="80" applyNumberFormat="1" applyFont="1" applyFill="1" applyBorder="1" applyAlignment="1"/>
    <xf numFmtId="176" fontId="0" fillId="0" borderId="1" xfId="80" applyNumberFormat="1" applyFont="1" applyFill="1" applyBorder="1" applyAlignment="1">
      <alignment horizontal="right" vertical="center"/>
    </xf>
    <xf numFmtId="176" fontId="0" fillId="0" borderId="1" xfId="80" applyNumberFormat="1" applyFont="1" applyFill="1" applyBorder="1" applyAlignment="1">
      <alignment vertical="center"/>
    </xf>
    <xf numFmtId="0" fontId="8" fillId="0" borderId="0" xfId="0" applyFont="1" applyFill="1" applyBorder="1" applyAlignment="1">
      <alignment horizontal="center" vertical="center"/>
    </xf>
    <xf numFmtId="0" fontId="45" fillId="0" borderId="0" xfId="0" applyFont="1" applyFill="1" applyBorder="1" applyAlignment="1">
      <alignment horizontal="right" vertical="center"/>
    </xf>
    <xf numFmtId="0" fontId="32" fillId="0" borderId="0" xfId="0" applyFont="1" applyFill="1" applyBorder="1" applyAlignment="1">
      <alignment vertical="center"/>
    </xf>
    <xf numFmtId="0" fontId="7" fillId="0" borderId="0" xfId="80" applyFont="1" applyFill="1" applyBorder="1" applyAlignment="1">
      <alignment horizontal="left" vertical="center" shrinkToFit="1"/>
    </xf>
    <xf numFmtId="176" fontId="8" fillId="0" borderId="0" xfId="80" applyNumberFormat="1" applyFont="1" applyFill="1" applyBorder="1" applyAlignment="1">
      <alignment horizontal="center" vertical="center" wrapText="1" shrinkToFit="1"/>
    </xf>
    <xf numFmtId="176" fontId="8" fillId="0" borderId="0" xfId="80" applyNumberFormat="1" applyFont="1" applyFill="1" applyBorder="1" applyAlignment="1">
      <alignment horizontal="center" vertical="center" shrinkToFit="1"/>
    </xf>
    <xf numFmtId="176" fontId="31" fillId="0" borderId="0" xfId="80" applyNumberFormat="1" applyFont="1" applyFill="1" applyBorder="1" applyAlignment="1">
      <alignment horizontal="right" vertical="center" shrinkToFit="1"/>
    </xf>
    <xf numFmtId="0" fontId="15" fillId="0" borderId="1" xfId="85" applyFont="1" applyFill="1" applyBorder="1" applyAlignment="1">
      <alignment horizontal="center" vertical="center"/>
    </xf>
    <xf numFmtId="0" fontId="34" fillId="0" borderId="1" xfId="0" applyFont="1" applyFill="1" applyBorder="1" applyAlignment="1">
      <alignment horizontal="center" vertical="center"/>
    </xf>
    <xf numFmtId="176" fontId="46" fillId="0" borderId="1" xfId="0" applyNumberFormat="1" applyFont="1" applyFill="1" applyBorder="1" applyAlignment="1">
      <alignment horizontal="right" vertical="center" wrapText="1"/>
    </xf>
    <xf numFmtId="0" fontId="35" fillId="0" borderId="0" xfId="65" applyFont="1" applyFill="1" applyAlignment="1">
      <alignment horizontal="left" vertical="center"/>
    </xf>
    <xf numFmtId="0" fontId="36" fillId="0" borderId="0" xfId="65" applyFont="1" applyFill="1" applyAlignment="1">
      <alignment horizontal="left" vertical="center"/>
    </xf>
    <xf numFmtId="0" fontId="8" fillId="0" borderId="0" xfId="65" applyNumberFormat="1" applyFont="1" applyFill="1" applyAlignment="1" applyProtection="1">
      <alignment horizontal="center" vertical="center" wrapText="1"/>
    </xf>
    <xf numFmtId="0" fontId="8" fillId="0" borderId="0" xfId="65" applyNumberFormat="1" applyFont="1" applyFill="1" applyAlignment="1" applyProtection="1">
      <alignment horizontal="center" vertical="center"/>
    </xf>
    <xf numFmtId="0" fontId="0" fillId="0" borderId="13" xfId="65" applyNumberFormat="1" applyFont="1" applyFill="1" applyBorder="1" applyAlignment="1" applyProtection="1">
      <alignment horizontal="right" vertical="center"/>
    </xf>
    <xf numFmtId="0" fontId="15" fillId="0" borderId="1" xfId="0" applyNumberFormat="1" applyFont="1" applyFill="1" applyBorder="1" applyAlignment="1" applyProtection="1">
      <alignment horizontal="left" vertical="center"/>
    </xf>
    <xf numFmtId="188" fontId="15" fillId="0" borderId="1" xfId="26" applyNumberFormat="1" applyFont="1" applyFill="1" applyBorder="1" applyAlignment="1">
      <alignment horizontal="right" vertical="center" wrapText="1"/>
    </xf>
    <xf numFmtId="178" fontId="15" fillId="0" borderId="1" xfId="0" applyNumberFormat="1" applyFont="1" applyFill="1" applyBorder="1" applyAlignment="1" applyProtection="1">
      <alignment horizontal="left" vertical="center"/>
    </xf>
    <xf numFmtId="189" fontId="15" fillId="0" borderId="1" xfId="26" applyNumberFormat="1" applyFont="1" applyFill="1" applyBorder="1" applyAlignment="1">
      <alignment horizontal="right" vertical="center" wrapText="1"/>
    </xf>
    <xf numFmtId="0" fontId="9" fillId="0" borderId="1" xfId="0" applyNumberFormat="1" applyFont="1" applyFill="1" applyBorder="1" applyAlignment="1" applyProtection="1">
      <alignment horizontal="left" vertical="center" indent="1"/>
    </xf>
    <xf numFmtId="188" fontId="9" fillId="0" borderId="1" xfId="26" applyNumberFormat="1" applyFont="1" applyFill="1" applyBorder="1" applyAlignment="1">
      <alignment horizontal="right" vertical="center" wrapText="1"/>
    </xf>
    <xf numFmtId="0" fontId="9" fillId="0" borderId="1" xfId="0" applyNumberFormat="1" applyFont="1" applyFill="1" applyBorder="1" applyAlignment="1" applyProtection="1">
      <alignment horizontal="left" vertical="center" indent="2"/>
    </xf>
    <xf numFmtId="189" fontId="9" fillId="0" borderId="1" xfId="26" applyNumberFormat="1" applyFont="1" applyFill="1" applyBorder="1" applyAlignment="1">
      <alignment horizontal="right" vertical="center" wrapText="1"/>
    </xf>
    <xf numFmtId="0" fontId="10" fillId="0" borderId="0" xfId="65" applyFont="1" applyFill="1"/>
    <xf numFmtId="189" fontId="15" fillId="0" borderId="1" xfId="75" applyNumberFormat="1" applyFont="1" applyFill="1" applyBorder="1" applyAlignment="1">
      <alignment horizontal="right" vertical="center" wrapText="1"/>
    </xf>
    <xf numFmtId="0" fontId="9" fillId="0" borderId="0" xfId="0" applyNumberFormat="1" applyFont="1" applyFill="1" applyBorder="1" applyAlignment="1" applyProtection="1">
      <alignment horizontal="left" vertical="center" indent="1"/>
    </xf>
    <xf numFmtId="0" fontId="9" fillId="0" borderId="0" xfId="65" applyFont="1" applyFill="1" applyBorder="1"/>
    <xf numFmtId="189" fontId="32" fillId="0" borderId="1" xfId="75" applyNumberFormat="1" applyFont="1" applyFill="1" applyBorder="1" applyAlignment="1">
      <alignment horizontal="right" vertical="center" wrapText="1"/>
    </xf>
    <xf numFmtId="178" fontId="15" fillId="0" borderId="1" xfId="83" applyNumberFormat="1" applyFont="1" applyFill="1" applyBorder="1" applyAlignment="1" applyProtection="1">
      <alignment vertical="center"/>
    </xf>
    <xf numFmtId="188" fontId="15" fillId="0" borderId="1" xfId="66" applyNumberFormat="1" applyFont="1" applyFill="1" applyBorder="1" applyAlignment="1" applyProtection="1">
      <alignment horizontal="right" vertical="center"/>
    </xf>
    <xf numFmtId="188" fontId="9" fillId="0" borderId="1" xfId="66" applyNumberFormat="1" applyFont="1" applyFill="1" applyBorder="1" applyAlignment="1" applyProtection="1">
      <alignment horizontal="right" vertical="center"/>
    </xf>
    <xf numFmtId="178" fontId="9" fillId="0" borderId="1" xfId="0" applyNumberFormat="1" applyFont="1" applyFill="1" applyBorder="1" applyAlignment="1" applyProtection="1">
      <alignment horizontal="center" vertical="center"/>
    </xf>
    <xf numFmtId="0" fontId="0" fillId="0" borderId="1" xfId="65" applyFont="1" applyFill="1" applyBorder="1"/>
    <xf numFmtId="0" fontId="9" fillId="0" borderId="1" xfId="0" applyNumberFormat="1" applyFont="1" applyFill="1" applyBorder="1" applyAlignment="1" applyProtection="1">
      <alignment horizontal="left" vertical="center"/>
    </xf>
    <xf numFmtId="0" fontId="31" fillId="0" borderId="1" xfId="65" applyFont="1" applyFill="1" applyBorder="1" applyAlignment="1">
      <alignment vertical="center"/>
    </xf>
    <xf numFmtId="189" fontId="0" fillId="0" borderId="0" xfId="65" applyNumberFormat="1" applyFont="1" applyFill="1"/>
    <xf numFmtId="0" fontId="8" fillId="0" borderId="0" xfId="81" applyFont="1" applyFill="1" applyAlignment="1">
      <alignment horizontal="center" vertical="center"/>
    </xf>
    <xf numFmtId="0" fontId="0" fillId="0" borderId="0" xfId="81" applyFont="1" applyFill="1" applyAlignment="1">
      <alignment horizontal="right" vertical="center"/>
    </xf>
    <xf numFmtId="0" fontId="9" fillId="0" borderId="0" xfId="81" applyFont="1" applyFill="1"/>
    <xf numFmtId="0" fontId="15" fillId="0" borderId="0" xfId="81" applyFont="1" applyFill="1" applyAlignment="1">
      <alignment vertical="center"/>
    </xf>
    <xf numFmtId="0" fontId="9" fillId="0" borderId="0" xfId="81" applyFont="1" applyFill="1" applyAlignment="1">
      <alignment vertical="center"/>
    </xf>
    <xf numFmtId="0" fontId="0" fillId="0" borderId="0" xfId="81" applyFont="1" applyFill="1"/>
    <xf numFmtId="0" fontId="9" fillId="0" borderId="0" xfId="0" applyFont="1" applyFill="1" applyAlignment="1">
      <alignment vertical="center"/>
    </xf>
    <xf numFmtId="0" fontId="8" fillId="0" borderId="0" xfId="81" applyFont="1" applyFill="1" applyAlignment="1" applyProtection="1">
      <alignment horizontal="center" vertical="center" wrapText="1"/>
      <protection locked="0"/>
    </xf>
    <xf numFmtId="0" fontId="8" fillId="0" borderId="0" xfId="81" applyFont="1" applyFill="1" applyAlignment="1" applyProtection="1">
      <alignment horizontal="center" vertical="center"/>
      <protection locked="0"/>
    </xf>
    <xf numFmtId="0" fontId="15" fillId="0" borderId="6" xfId="81" applyFont="1" applyFill="1" applyBorder="1" applyAlignment="1">
      <alignment horizontal="center" vertical="center"/>
    </xf>
    <xf numFmtId="0" fontId="15" fillId="0" borderId="1" xfId="81" applyFont="1" applyFill="1" applyBorder="1" applyAlignment="1">
      <alignment horizontal="center" vertical="center" wrapText="1"/>
    </xf>
    <xf numFmtId="0" fontId="9" fillId="0" borderId="1" xfId="81" applyFont="1" applyFill="1" applyBorder="1" applyAlignment="1" applyProtection="1">
      <alignment vertical="center"/>
      <protection locked="0"/>
    </xf>
    <xf numFmtId="176" fontId="9" fillId="0" borderId="1" xfId="81" applyNumberFormat="1" applyFont="1" applyFill="1" applyBorder="1" applyAlignment="1">
      <alignment horizontal="right" vertical="center" wrapText="1"/>
    </xf>
    <xf numFmtId="176" fontId="9" fillId="0" borderId="1" xfId="0" applyNumberFormat="1" applyFont="1" applyFill="1" applyBorder="1" applyAlignment="1">
      <alignment horizontal="right" vertical="center" wrapText="1"/>
    </xf>
    <xf numFmtId="180" fontId="9" fillId="0" borderId="1" xfId="81" applyNumberFormat="1" applyFont="1" applyFill="1" applyBorder="1" applyAlignment="1" applyProtection="1">
      <alignment vertical="center"/>
      <protection locked="0"/>
    </xf>
    <xf numFmtId="0" fontId="9" fillId="0" borderId="1" xfId="46" applyNumberFormat="1" applyFont="1" applyFill="1" applyBorder="1" applyAlignment="1" applyProtection="1">
      <alignment vertical="center"/>
    </xf>
    <xf numFmtId="176" fontId="15" fillId="0" borderId="1" xfId="81" applyNumberFormat="1" applyFont="1" applyFill="1" applyBorder="1" applyAlignment="1">
      <alignment horizontal="right" vertical="center" wrapText="1"/>
    </xf>
    <xf numFmtId="0" fontId="9" fillId="0" borderId="0" xfId="69" applyFont="1" applyFill="1" applyAlignment="1"/>
    <xf numFmtId="0" fontId="8" fillId="0" borderId="0" xfId="81" applyFont="1" applyFill="1" applyAlignment="1">
      <alignment horizontal="center" vertical="center" wrapText="1"/>
    </xf>
    <xf numFmtId="0" fontId="0" fillId="0" borderId="0" xfId="65" applyNumberFormat="1" applyFont="1" applyFill="1" applyAlignment="1" applyProtection="1">
      <alignment horizontal="right" vertical="center"/>
    </xf>
    <xf numFmtId="0" fontId="15" fillId="0" borderId="1" xfId="81" applyFont="1" applyFill="1" applyBorder="1" applyAlignment="1">
      <alignment vertical="center"/>
    </xf>
    <xf numFmtId="0" fontId="9" fillId="0" borderId="1" xfId="60" applyFont="1" applyFill="1" applyBorder="1" applyAlignment="1">
      <alignment horizontal="left" vertical="center" indent="1"/>
    </xf>
    <xf numFmtId="0" fontId="9" fillId="0" borderId="0" xfId="81" applyFont="1" applyFill="1" applyAlignment="1" applyProtection="1">
      <alignment vertical="center"/>
      <protection locked="0"/>
    </xf>
    <xf numFmtId="0" fontId="9" fillId="0" borderId="1" xfId="60" applyFont="1" applyFill="1" applyBorder="1" applyAlignment="1">
      <alignment vertical="center"/>
    </xf>
    <xf numFmtId="180" fontId="9" fillId="0" borderId="1" xfId="81" applyNumberFormat="1" applyFont="1" applyFill="1" applyBorder="1" applyAlignment="1">
      <alignment horizontal="right" vertical="center" wrapText="1"/>
    </xf>
    <xf numFmtId="0" fontId="9" fillId="0" borderId="0" xfId="81" applyFont="1" applyFill="1" applyAlignment="1">
      <alignment horizontal="left" vertical="top" wrapText="1"/>
    </xf>
    <xf numFmtId="180" fontId="0" fillId="0" borderId="0" xfId="81" applyNumberFormat="1" applyFont="1" applyFill="1"/>
  </cellXfs>
  <cellStyles count="88">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常规_2014年全省及省级财政收支执行及2015年预算草案表（20150123，自用稿）" xfId="12"/>
    <cellStyle name="常规_社保基金预算报人大建议表样 2 2 3"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常规_2014年全省及省级财政收支执行及2015年预算草案表（20150123，自用稿） 2 2" xfId="21"/>
    <cellStyle name="标题 1" xfId="22" builtinId="16"/>
    <cellStyle name="标题 2" xfId="23" builtinId="17"/>
    <cellStyle name="60% - 强调文字颜色 1" xfId="24" builtinId="32"/>
    <cellStyle name="标题 3" xfId="25" builtinId="18"/>
    <cellStyle name="常规_(陈诚修改稿)2006年全省及省级财政决算及07年预算执行情况表(A4 留底自用)" xfId="26"/>
    <cellStyle name="60% - 强调文字颜色 4" xfId="27" builtinId="44"/>
    <cellStyle name="输出" xfId="28" builtinId="21"/>
    <cellStyle name="计算" xfId="29" builtinId="22"/>
    <cellStyle name="检查单元格" xfId="30" builtinId="23"/>
    <cellStyle name="常规_国有资本经营预算表样 2" xfId="31"/>
    <cellStyle name="强调文字颜色 2" xfId="32" builtinId="33"/>
    <cellStyle name="常规_2015年全省及省级财政收支执行及2016年预算草案表（20160120）企业处修改 2" xfId="33"/>
    <cellStyle name="20% - 强调文字颜色 6" xfId="34" builtinId="50"/>
    <cellStyle name="链接单元格" xfId="35" builtinId="24"/>
    <cellStyle name="汇总" xfId="36" builtinId="25"/>
    <cellStyle name="好" xfId="37" builtinId="26"/>
    <cellStyle name="适中" xfId="38" builtinId="28"/>
    <cellStyle name="20% - 强调文字颜色 5" xfId="39" builtinId="46"/>
    <cellStyle name="强调文字颜色 1" xfId="40" builtinId="29"/>
    <cellStyle name="20% - 强调文字颜色 1" xfId="41" builtinId="30"/>
    <cellStyle name="常规_国资决算以及执行情况0712 2 2 2" xfId="42"/>
    <cellStyle name="40% - 强调文字颜色 1" xfId="43" builtinId="31"/>
    <cellStyle name="20% - 强调文字颜色 2" xfId="44" builtinId="34"/>
    <cellStyle name="40% - 强调文字颜色 2" xfId="45" builtinId="35"/>
    <cellStyle name="常规_录入表" xfId="46"/>
    <cellStyle name="强调文字颜色 3" xfId="47" builtinId="37"/>
    <cellStyle name="强调文字颜色 4" xfId="48" builtinId="41"/>
    <cellStyle name="20% - 强调文字颜色 4" xfId="49" builtinId="42"/>
    <cellStyle name="40% - 强调文字颜色 4" xfId="50" builtinId="43"/>
    <cellStyle name="强调文字颜色 5" xfId="51" builtinId="45"/>
    <cellStyle name="常规_国资决算以及执行情况0712 2 2" xfId="52"/>
    <cellStyle name="40% - 强调文字颜色 5" xfId="53" builtinId="47"/>
    <cellStyle name="60% - 强调文字颜色 5" xfId="54" builtinId="48"/>
    <cellStyle name="强调文字颜色 6" xfId="55" builtinId="49"/>
    <cellStyle name="40% - 强调文字颜色 6" xfId="56" builtinId="51"/>
    <cellStyle name="60% - 强调文字颜色 6" xfId="57" builtinId="52"/>
    <cellStyle name="常规_社保基金预算报人大建议表样 2" xfId="58"/>
    <cellStyle name="常规_国有资本经营预算表样 2 2" xfId="59"/>
    <cellStyle name="常规_200704(第一稿）" xfId="60"/>
    <cellStyle name="常规 28 2 2" xfId="61"/>
    <cellStyle name="常规_省级科预算草案表1.14 2" xfId="62"/>
    <cellStyle name="常规 2 4 2" xfId="63"/>
    <cellStyle name="常规_省级科预算草案表1.14 2 2" xfId="64"/>
    <cellStyle name="常规 26 2 2" xfId="65"/>
    <cellStyle name="常规 28 2" xfId="66"/>
    <cellStyle name="常规_Sheet1_3" xfId="67"/>
    <cellStyle name="常规_四川省2019年财政预算（草案）（样表，稿二）" xfId="68"/>
    <cellStyle name="常规_2001年预算：预算收入及财力（12月21日上午定案表）" xfId="69"/>
    <cellStyle name="常规 2_省级科预算草案表1.14 2" xfId="70"/>
    <cellStyle name="常规_一般性转移支付" xfId="71"/>
    <cellStyle name="常规_2015年全省及省级财政收支执行及2016年预算草案表（20160120）企业处修改" xfId="72"/>
    <cellStyle name="常规 47" xfId="73"/>
    <cellStyle name="常规_基金分析表(99.3)" xfId="74"/>
    <cellStyle name="常规_(陈诚修改稿)2006年全省及省级财政决算及07年预算执行情况表(A4 留底自用) 2" xfId="75"/>
    <cellStyle name="常规_(陈诚修改稿)2006年全省及省级财政决算及07年预算执行情况表(A4 留底自用) 2 2 2 2" xfId="76"/>
    <cellStyle name="常规_(陈诚修改稿)2006年全省及省级财政决算及07年预算执行情况表(A4 留底自用) 2 2 2" xfId="77"/>
    <cellStyle name="常规 10 2" xfId="78"/>
    <cellStyle name="常规 10 6" xfId="79"/>
    <cellStyle name="常规 35" xfId="80"/>
    <cellStyle name="常规 10 4 3" xfId="81"/>
    <cellStyle name="常规 10 4 3 7" xfId="82"/>
    <cellStyle name="常规 38" xfId="83"/>
    <cellStyle name="常规 47 4 2" xfId="84"/>
    <cellStyle name="常规 35_2020支出预算表(以此为准)2" xfId="85"/>
    <cellStyle name="常规 10 4 3 2" xfId="86"/>
    <cellStyle name="Normal" xfId="87"/>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0" Type="http://schemas.openxmlformats.org/officeDocument/2006/relationships/sharedStrings" Target="sharedStrings.xml"/><Relationship Id="rId7" Type="http://schemas.openxmlformats.org/officeDocument/2006/relationships/worksheet" Target="worksheets/sheet7.xml"/><Relationship Id="rId69" Type="http://schemas.openxmlformats.org/officeDocument/2006/relationships/styles" Target="styles.xml"/><Relationship Id="rId68" Type="http://schemas.openxmlformats.org/officeDocument/2006/relationships/theme" Target="theme/theme1.xml"/><Relationship Id="rId67" Type="http://schemas.openxmlformats.org/officeDocument/2006/relationships/externalLink" Target="externalLinks/externalLink44.xml"/><Relationship Id="rId66" Type="http://schemas.openxmlformats.org/officeDocument/2006/relationships/externalLink" Target="externalLinks/externalLink43.xml"/><Relationship Id="rId65" Type="http://schemas.openxmlformats.org/officeDocument/2006/relationships/externalLink" Target="externalLinks/externalLink42.xml"/><Relationship Id="rId64" Type="http://schemas.openxmlformats.org/officeDocument/2006/relationships/externalLink" Target="externalLinks/externalLink41.xml"/><Relationship Id="rId63" Type="http://schemas.openxmlformats.org/officeDocument/2006/relationships/externalLink" Target="externalLinks/externalLink40.xml"/><Relationship Id="rId62" Type="http://schemas.openxmlformats.org/officeDocument/2006/relationships/externalLink" Target="externalLinks/externalLink39.xml"/><Relationship Id="rId61" Type="http://schemas.openxmlformats.org/officeDocument/2006/relationships/externalLink" Target="externalLinks/externalLink38.xml"/><Relationship Id="rId60" Type="http://schemas.openxmlformats.org/officeDocument/2006/relationships/externalLink" Target="externalLinks/externalLink37.xml"/><Relationship Id="rId6" Type="http://schemas.openxmlformats.org/officeDocument/2006/relationships/worksheet" Target="worksheets/sheet6.xml"/><Relationship Id="rId59" Type="http://schemas.openxmlformats.org/officeDocument/2006/relationships/externalLink" Target="externalLinks/externalLink36.xml"/><Relationship Id="rId58" Type="http://schemas.openxmlformats.org/officeDocument/2006/relationships/externalLink" Target="externalLinks/externalLink35.xml"/><Relationship Id="rId57" Type="http://schemas.openxmlformats.org/officeDocument/2006/relationships/externalLink" Target="externalLinks/externalLink34.xml"/><Relationship Id="rId56" Type="http://schemas.openxmlformats.org/officeDocument/2006/relationships/externalLink" Target="externalLinks/externalLink33.xml"/><Relationship Id="rId55" Type="http://schemas.openxmlformats.org/officeDocument/2006/relationships/externalLink" Target="externalLinks/externalLink32.xml"/><Relationship Id="rId54" Type="http://schemas.openxmlformats.org/officeDocument/2006/relationships/externalLink" Target="externalLinks/externalLink31.xml"/><Relationship Id="rId53" Type="http://schemas.openxmlformats.org/officeDocument/2006/relationships/externalLink" Target="externalLinks/externalLink30.xml"/><Relationship Id="rId52" Type="http://schemas.openxmlformats.org/officeDocument/2006/relationships/externalLink" Target="externalLinks/externalLink29.xml"/><Relationship Id="rId51" Type="http://schemas.openxmlformats.org/officeDocument/2006/relationships/externalLink" Target="externalLinks/externalLink28.xml"/><Relationship Id="rId50" Type="http://schemas.openxmlformats.org/officeDocument/2006/relationships/externalLink" Target="externalLinks/externalLink27.xml"/><Relationship Id="rId5" Type="http://schemas.openxmlformats.org/officeDocument/2006/relationships/worksheet" Target="worksheets/sheet5.xml"/><Relationship Id="rId49" Type="http://schemas.openxmlformats.org/officeDocument/2006/relationships/externalLink" Target="externalLinks/externalLink26.xml"/><Relationship Id="rId48" Type="http://schemas.openxmlformats.org/officeDocument/2006/relationships/externalLink" Target="externalLinks/externalLink25.xml"/><Relationship Id="rId47" Type="http://schemas.openxmlformats.org/officeDocument/2006/relationships/externalLink" Target="externalLinks/externalLink24.xml"/><Relationship Id="rId46" Type="http://schemas.openxmlformats.org/officeDocument/2006/relationships/externalLink" Target="externalLinks/externalLink23.xml"/><Relationship Id="rId45" Type="http://schemas.openxmlformats.org/officeDocument/2006/relationships/externalLink" Target="externalLinks/externalLink22.xml"/><Relationship Id="rId44" Type="http://schemas.openxmlformats.org/officeDocument/2006/relationships/externalLink" Target="externalLinks/externalLink21.xml"/><Relationship Id="rId43" Type="http://schemas.openxmlformats.org/officeDocument/2006/relationships/externalLink" Target="externalLinks/externalLink20.xml"/><Relationship Id="rId42" Type="http://schemas.openxmlformats.org/officeDocument/2006/relationships/externalLink" Target="externalLinks/externalLink19.xml"/><Relationship Id="rId41" Type="http://schemas.openxmlformats.org/officeDocument/2006/relationships/externalLink" Target="externalLinks/externalLink18.xml"/><Relationship Id="rId40" Type="http://schemas.openxmlformats.org/officeDocument/2006/relationships/externalLink" Target="externalLinks/externalLink17.xml"/><Relationship Id="rId4" Type="http://schemas.openxmlformats.org/officeDocument/2006/relationships/worksheet" Target="worksheets/sheet4.xml"/><Relationship Id="rId39" Type="http://schemas.openxmlformats.org/officeDocument/2006/relationships/externalLink" Target="externalLinks/externalLink16.xml"/><Relationship Id="rId38" Type="http://schemas.openxmlformats.org/officeDocument/2006/relationships/externalLink" Target="externalLinks/externalLink15.xml"/><Relationship Id="rId37" Type="http://schemas.openxmlformats.org/officeDocument/2006/relationships/externalLink" Target="externalLinks/externalLink14.xml"/><Relationship Id="rId36" Type="http://schemas.openxmlformats.org/officeDocument/2006/relationships/externalLink" Target="externalLinks/externalLink13.xml"/><Relationship Id="rId35" Type="http://schemas.openxmlformats.org/officeDocument/2006/relationships/externalLink" Target="externalLinks/externalLink12.xml"/><Relationship Id="rId34" Type="http://schemas.openxmlformats.org/officeDocument/2006/relationships/externalLink" Target="externalLinks/externalLink11.xml"/><Relationship Id="rId33" Type="http://schemas.openxmlformats.org/officeDocument/2006/relationships/externalLink" Target="externalLinks/externalLink10.xml"/><Relationship Id="rId32" Type="http://schemas.openxmlformats.org/officeDocument/2006/relationships/externalLink" Target="externalLinks/externalLink9.xml"/><Relationship Id="rId31" Type="http://schemas.openxmlformats.org/officeDocument/2006/relationships/externalLink" Target="externalLinks/externalLink8.xml"/><Relationship Id="rId30" Type="http://schemas.openxmlformats.org/officeDocument/2006/relationships/externalLink" Target="externalLinks/externalLink7.xml"/><Relationship Id="rId3" Type="http://schemas.openxmlformats.org/officeDocument/2006/relationships/worksheet" Target="worksheets/sheet3.xml"/><Relationship Id="rId29" Type="http://schemas.openxmlformats.org/officeDocument/2006/relationships/externalLink" Target="externalLinks/externalLink6.xml"/><Relationship Id="rId28" Type="http://schemas.openxmlformats.org/officeDocument/2006/relationships/externalLink" Target="externalLinks/externalLink5.xml"/><Relationship Id="rId27" Type="http://schemas.openxmlformats.org/officeDocument/2006/relationships/externalLink" Target="externalLinks/externalLink4.xml"/><Relationship Id="rId26" Type="http://schemas.openxmlformats.org/officeDocument/2006/relationships/externalLink" Target="externalLinks/externalLink3.xml"/><Relationship Id="rId25" Type="http://schemas.openxmlformats.org/officeDocument/2006/relationships/externalLink" Target="externalLinks/externalLink2.xml"/><Relationship Id="rId24" Type="http://schemas.openxmlformats.org/officeDocument/2006/relationships/externalLink" Target="externalLinks/externalLink1.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ome\user\Desktop\&#38472;&#38639;2021.12\2021&#24180;\20-&#20154;&#22823;&#19978;&#20250;\2021&#21450;2022\20220114&#23450;&#31295;\&#23450;&#31295;\2022&#24180;&#39044;&#31639;1.14\20210112-\2022&#24180;&#39044;&#31639;1.12\&#39044;&#23457;&#34920;&#26684;\JS\js2000\2000&#24180;&#24066;&#24030;&#19978;&#25253;&#24635;&#20915;&#31639;&#25991;&#20214;&#22841;\2000&#24180;&#36130;&#25919;&#24635;&#20915;&#31639;\6004&#28074;&#22478;&#2130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ome\user\Desktop\&#38472;&#38639;2021.12\2021&#24180;\20-&#20154;&#22823;&#19978;&#20250;\2021&#21450;2022\20220114&#23450;&#31295;\&#23450;&#31295;\2022&#24180;&#39044;&#31639;1.14\20210112-\2022&#24180;&#39044;&#31639;1.12\&#39044;&#23457;&#34920;&#26684;\001&#39044;&#31639;&#32534;&#21046;&#25991;&#20214;&#22841;\2017&#24180;\009-&#25253;&#21313;&#20108;&#23626;&#20154;&#22823;&#20116;&#27425;&#20250;&#35758;&#25991;&#20214;&#65288;&#19981;&#21547;&#37096;&#38376;&#39044;&#31639;&#65289;\&#32508;&#21512;&#31185;&#25552;&#20379;\&#22269;&#26377;&#36164;&#26412;&#32463;&#33829;&#39044;&#31639;&#25191;&#34892;&#21644;&#39044;&#31639;&#33609;&#26696;&#34920;&#65288;&#35843;&#25972;&#26684;&#24335;&#65289;0105.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ome\user\Desktop\&#38472;&#38639;2021.12\2021&#24180;\20-&#20154;&#22823;&#19978;&#20250;\2021&#21450;2022\20220114&#23450;&#31295;\&#23450;&#31295;\2022&#24180;&#39044;&#31639;1.14\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ome\user\Desktop\&#38472;&#38639;2021.12\2021&#24180;\20-&#20154;&#22823;&#19978;&#20250;\2021&#21450;2022\20220114&#23450;&#31295;\&#23450;&#31295;\2022&#24180;&#39044;&#31639;1.14\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ome\user\Desktop\&#38472;&#38639;2021.12\2021&#24180;\20-&#20154;&#22823;&#19978;&#20250;\2021&#21450;2022\20220114&#23450;&#31295;\&#23450;&#31295;\2022&#24180;&#39044;&#31639;1.14\20210112-\2022&#24180;&#39044;&#31639;1.12\&#39044;&#23457;&#34920;&#26684;\Documents%20and%20Settings\Administrator\Local%20Settings\Temporary%20Internet%20Files\Content.IE5\0DAB481O\2016&#24180;&#31038;&#20445;&#22522;&#37329;&#25910;&#25903;&#25191;&#34892;&#21450;2017&#24180;&#39044;&#31639;&#33609;&#26696;&#34920;&#65288;&#39044;&#31639;&#22788;&#24050;&#35843;&#25972;&#26684;&#24335;&#65289;&#65288;2016.1.6&#25253;&#39044;&#31639;&#22788;&#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001&#39044;&#31639;&#32534;&#21046;&#25991;&#20214;&#22841;\2017&#24180;\009-&#25253;&#21313;&#20108;&#23626;&#20154;&#22823;&#20116;&#27425;&#20250;&#35758;&#25991;&#20214;&#65288;&#19981;&#21547;&#37096;&#38376;&#39044;&#31639;&#65289;\&#32508;&#21512;&#31185;&#25552;&#20379;\&#22269;&#26377;&#36164;&#26412;&#32463;&#33829;&#39044;&#31639;&#25191;&#34892;&#21644;&#39044;&#31639;&#33609;&#26696;&#34920;&#65288;&#35843;&#25972;&#26684;&#24335;&#65289;0105.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ome\user\Desktop\&#38472;&#38639;2021.12\2021&#24180;\20-&#20154;&#22823;&#19978;&#20250;\2021&#21450;2022\20220114&#23450;&#31295;\&#23450;&#31295;\2022&#24180;&#39044;&#31639;1.14\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home\user\Desktop\&#38472;&#38639;2021.12\2021&#24180;\20-&#20154;&#22823;&#19978;&#20250;\2021&#21450;2022\20220114&#23450;&#31295;\&#23450;&#31295;\2022&#24180;&#39044;&#31639;1.14\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6.&#30465;&#32423;&#31185;\&#25919;&#24220;&#39044;&#31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C:\&#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E:\&#26446;&#23398;&#38182;\01&#32508;&#21512;&#31185;\01&#39044;&#20915;&#31639;&#32534;&#21046;\02&#20915;&#31639;&#32534;&#21046;\2017&#24180;\&#19978;&#20250;\04%202017&#24180;&#20915;&#31639;&#65288;&#19978;&#20250;&#65289;\&#23450;&#31295;\aacde\WINDOWS\!gzq\2001\08&#20915;&#31639;&#36164;&#26009;&#21367;\2001&#24180;&#39044;&#31639;&#22806;&#20915;&#31639;\2001&#24180;&#30465;&#26412;&#32423;&#39044;&#31639;&#22806;&#20915;&#31639;&#65288;&#24635;&#34920;&#65289;.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E:\&#26446;&#23398;&#38182;\01&#32508;&#21512;&#31185;\01&#39044;&#20915;&#31639;&#32534;&#21046;\02&#20915;&#31639;&#32534;&#21046;\2017&#24180;\&#19978;&#20250;\04%202017&#24180;&#20915;&#31639;&#65288;&#19978;&#20250;&#65289;\&#23450;&#31295;\&#35874;&#20891;\2016&#24180;&#39044;&#31639;&#25191;&#34892;2017&#24180;&#39044;&#31639;&#33609;&#26696;&#34920;&#20876;&#65288;&#27491;&#24335;&#19978;&#20250;&#65289;\&#22269;&#26377;&#36164;&#26412;&#32463;&#33829;&#39044;&#31639;&#25191;&#34892;&#21644;&#39044;&#31639;&#33609;&#26696;&#34920;&#65288;&#35843;&#25972;&#26684;&#24335;&#65289;0105.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Z:\JS\js2000\2000&#24180;&#24066;&#24030;&#19978;&#25253;&#24635;&#20915;&#31639;&#25991;&#20214;&#22841;\2000&#24180;&#36130;&#25919;&#24635;&#20915;&#31639;\6004&#28074;&#22478;&#21306;.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E:\&#26446;&#23398;&#38182;\01&#32508;&#21512;&#31185;\01&#39044;&#20915;&#31639;&#32534;&#21046;\02&#20915;&#31639;&#32534;&#21046;\2017&#24180;\&#19978;&#20250;\04%202017&#24180;&#20915;&#31639;&#65288;&#19978;&#20250;&#65289;\&#23450;&#31295;\&#35874;&#20891;\2016&#24180;&#39044;&#31639;&#25191;&#34892;2017&#24180;&#39044;&#31639;&#33609;&#26696;&#34920;&#20876;&#65288;&#27491;&#24335;&#19978;&#20250;&#65289;\2016&#24180;&#31038;&#20445;&#22522;&#37329;&#25910;&#25903;&#25191;&#34892;&#21450;2017&#24180;&#39044;&#31639;&#33609;&#26696;&#34920;&#65288;&#39044;&#31639;&#22788;&#24050;&#35843;&#25972;&#26684;&#24335;&#65289;&#65288;2016.1.6&#25253;&#39044;&#31639;&#22788;&#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E:\&#26446;&#23398;&#38182;\01&#32508;&#21512;&#31185;\01&#39044;&#20915;&#31639;&#32534;&#21046;\01&#20195;&#32534;&#39044;&#31639;\01&#24180;&#21021;&#39044;&#31639;\2019&#24180;\&#23450;&#31295;\2016&#24180;1-10&#26376;&#35843;&#25972;&#39044;&#31639;\JS\js2000\2000&#24180;&#24066;&#24030;&#19978;&#25253;&#24635;&#20915;&#31639;&#25991;&#20214;&#22841;\2000&#24180;&#36130;&#25919;&#24635;&#20915;&#31639;\6004&#28074;&#22478;&#21306;.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I:\Documents%20and%20Settings\Administrator\Local%20Settings\Temporary%20Internet%20Files\Content.IE5\4DWRWNSJ\&#26356;&#27491;&#21518;\&#30465;&#21457;23.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C:\Users\Administrator\Desktop\&#26032;&#24314;&#25991;&#20214;&#22841;\&#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JS\js2000\2000&#24180;&#24066;&#24030;&#19978;&#25253;&#24635;&#20915;&#31639;&#25991;&#20214;&#22841;\2000&#24180;&#36130;&#25919;&#24635;&#20915;&#31639;\6004&#28074;&#22478;&#21306;.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aacde\WINDOWS\!gzq\2001\08&#20915;&#31639;&#36164;&#26009;&#21367;\2001&#24180;&#39044;&#31639;&#22806;&#20915;&#31639;\2001&#24180;&#30465;&#26412;&#32423;&#39044;&#31639;&#22806;&#20915;&#31639;&#65288;&#24635;&#34920;&#65289;.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Documents%20and%20Settings\Administrator\Local%20Settings\Temporary%20Internet%20Files\Content.IE5\0DAB481O\2016&#24180;&#31038;&#20445;&#22522;&#37329;&#25910;&#25903;&#25191;&#34892;&#21450;2017&#24180;&#39044;&#31639;&#33609;&#26696;&#34920;&#65288;&#39044;&#31639;&#22788;&#24050;&#35843;&#25972;&#26684;&#24335;&#65289;&#65288;2016.1.6&#25253;&#39044;&#31639;&#22788;&#65289;.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39044;&#31639;&#22788;(&#39532;&#65289;\2021&#24180;\&#24180;&#21021;&#39044;&#31639;\&#20154;&#20195;&#20250;&#25253;&#34920;\2021&#24180;&#25253;&#34920;\2020&#24180;&#27169;&#29256;&#19978;&#20462;&#25913;\&#27827;&#23736;&#21457;&#36865;\2016&#24180;1-10&#26376;&#35843;&#25972;&#39044;&#31639;\JS\js2000\2000&#24180;&#24066;&#24030;&#19978;&#25253;&#24635;&#20915;&#31639;&#25991;&#20214;&#22841;\2000&#24180;&#36130;&#25919;&#24635;&#20915;&#31639;\6004&#28074;&#22478;&#21306;.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Users\Administrator\Desktop\&#39044;&#23457;&#34920;&#26684;\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Users\Administrator\Desktop\&#39044;&#23457;&#34920;&#26684;\aacde\WINDOWS\!gzq\2001\08&#20915;&#31639;&#36164;&#26009;&#21367;\2001&#24180;&#39044;&#31639;&#22806;&#20915;&#31639;\2001&#24180;&#30465;&#26412;&#32423;&#39044;&#31639;&#22806;&#20915;&#31639;&#65288;&#24635;&#34920;&#65289;.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Users\Administrator\Desktop\&#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Users\Administrator\Desktop\&#39044;&#23457;&#34920;&#26684;\Documents%20and%20Settings\Administrator\Local%20Settings\Temporary%20Internet%20Files\Content.IE5\0DAB481O\2016&#24180;&#31038;&#20445;&#22522;&#37329;&#25910;&#25903;&#25191;&#34892;&#21450;2017&#24180;&#39044;&#31639;&#33609;&#26696;&#34920;&#65288;&#39044;&#31639;&#22788;&#24050;&#35843;&#25972;&#26684;&#24335;&#65289;&#65288;2016.1.6&#25253;&#39044;&#31639;&#22788;&#65289;.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Users\Administrator\Desktop\&#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Documents%20and%20Settings\Administrator\Local%20Settings\Temporary%20Internet%20Files\Content.IE5\0DAB481O\2016&#24180;&#31038;&#20445;&#22522;&#37329;&#25910;&#25903;&#25191;&#34892;&#21450;2017&#24180;&#39044;&#31639;&#33609;&#26696;&#34920;&#65288;&#39044;&#31639;&#22788;&#24050;&#35843;&#25972;&#26684;&#24335;&#65289;&#65288;2016.1.6&#25253;&#39044;&#31639;&#22788;&#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s>
    <sheetDataSet>
      <sheetData sheetId="0"/>
      <sheetData sheetId="1"/>
      <sheetData sheetId="2"/>
      <sheetData sheetId="3"/>
      <sheetData sheetId="4"/>
      <sheetData sheetId="5"/>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41全省国资收入"/>
      <sheetName val="42全省国资支出"/>
      <sheetName val="43省级国资收入"/>
      <sheetName val="44省级国资支出 "/>
      <sheetName val="省级国资执行情况说明"/>
      <sheetName val="45YS全省国资收入"/>
      <sheetName val="46YS全省国资支出"/>
      <sheetName val="47YS省级国资收入"/>
      <sheetName val="48YS省级国资支出 "/>
      <sheetName val="国有资本预算（草案）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41全省国资收入"/>
      <sheetName val="42全省国资支出"/>
      <sheetName val="43省级国资收入"/>
      <sheetName val="44省级国资支出 "/>
      <sheetName val="省级国资执行情况说明"/>
      <sheetName val="45YS全省国资收入"/>
      <sheetName val="46YS全省国资支出"/>
      <sheetName val="47YS省级国资收入"/>
      <sheetName val="48YS省级国资支出 "/>
      <sheetName val="国有资本预算（草案）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省级预算外"/>
      <sheetName val="A01-1"/>
    </sheetNames>
    <sheetDataSet>
      <sheetData sheetId="0" refreshError="1"/>
      <sheetData sheetId="1"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41全省国资收入"/>
      <sheetName val="42全省国资支出"/>
      <sheetName val="43省级国资收入"/>
      <sheetName val="44省级国资支出 "/>
      <sheetName val="省级国资执行情况说明"/>
      <sheetName val="45YS全省国资收入"/>
      <sheetName val="46YS全省国资支出"/>
      <sheetName val="47YS省级国资收入"/>
      <sheetName val="48YS省级国资支出 "/>
      <sheetName val="国有资本预算（草案）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9"/>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95"/>
  <sheetViews>
    <sheetView showGridLines="0" showZeros="0" tabSelected="1" zoomScaleSheetLayoutView="70" workbookViewId="0">
      <selection activeCell="C14" sqref="C14"/>
    </sheetView>
  </sheetViews>
  <sheetFormatPr defaultColWidth="9" defaultRowHeight="15" customHeight="1" outlineLevelCol="7"/>
  <cols>
    <col min="1" max="1" width="47.25" style="334" customWidth="1"/>
    <col min="2" max="2" width="39.5" style="334" customWidth="1"/>
    <col min="3" max="3" width="9" style="334"/>
    <col min="4" max="4" width="3.625" style="334" customWidth="1"/>
    <col min="5" max="16384" width="9" style="334"/>
  </cols>
  <sheetData>
    <row r="1" s="159" customFormat="1" ht="24" customHeight="1" spans="1:2">
      <c r="A1" s="167"/>
      <c r="B1" s="168"/>
    </row>
    <row r="2" s="329" customFormat="1" ht="42" customHeight="1" spans="1:2">
      <c r="A2" s="347" t="s">
        <v>0</v>
      </c>
      <c r="B2" s="347"/>
    </row>
    <row r="3" s="330" customFormat="1" ht="27" customHeight="1" spans="2:2">
      <c r="B3" s="348" t="s">
        <v>1</v>
      </c>
    </row>
    <row r="4" s="332" customFormat="1" ht="30" customHeight="1" spans="1:2">
      <c r="A4" s="157" t="s">
        <v>2</v>
      </c>
      <c r="B4" s="157" t="s">
        <v>3</v>
      </c>
    </row>
    <row r="5" s="333" customFormat="1" ht="24" customHeight="1" spans="1:2">
      <c r="A5" s="349" t="s">
        <v>4</v>
      </c>
      <c r="B5" s="253">
        <f>SUM(B6:B21)</f>
        <v>82000</v>
      </c>
    </row>
    <row r="6" s="333" customFormat="1" ht="24" customHeight="1" spans="1:2">
      <c r="A6" s="350" t="s">
        <v>5</v>
      </c>
      <c r="B6" s="201">
        <v>22000</v>
      </c>
    </row>
    <row r="7" s="333" customFormat="1" ht="24" customHeight="1" spans="1:2">
      <c r="A7" s="350" t="s">
        <v>6</v>
      </c>
      <c r="B7" s="201">
        <v>12000</v>
      </c>
    </row>
    <row r="8" s="333" customFormat="1" ht="24" customHeight="1" spans="1:2">
      <c r="A8" s="350" t="s">
        <v>7</v>
      </c>
      <c r="B8" s="255"/>
    </row>
    <row r="9" s="333" customFormat="1" ht="24" customHeight="1" spans="1:8">
      <c r="A9" s="350" t="s">
        <v>8</v>
      </c>
      <c r="B9" s="201">
        <v>2000</v>
      </c>
      <c r="H9" s="351"/>
    </row>
    <row r="10" s="333" customFormat="1" ht="24" customHeight="1" spans="1:2">
      <c r="A10" s="350" t="s">
        <v>9</v>
      </c>
      <c r="B10" s="201">
        <v>2500</v>
      </c>
    </row>
    <row r="11" s="333" customFormat="1" ht="24" customHeight="1" spans="1:2">
      <c r="A11" s="350" t="s">
        <v>10</v>
      </c>
      <c r="B11" s="201">
        <v>1700</v>
      </c>
    </row>
    <row r="12" s="333" customFormat="1" ht="24" customHeight="1" spans="1:2">
      <c r="A12" s="350" t="s">
        <v>11</v>
      </c>
      <c r="B12" s="201">
        <v>8500</v>
      </c>
    </row>
    <row r="13" s="333" customFormat="1" ht="24" customHeight="1" spans="1:2">
      <c r="A13" s="350" t="s">
        <v>12</v>
      </c>
      <c r="B13" s="201">
        <v>1200</v>
      </c>
    </row>
    <row r="14" s="333" customFormat="1" ht="24" customHeight="1" spans="1:2">
      <c r="A14" s="350" t="s">
        <v>13</v>
      </c>
      <c r="B14" s="201">
        <v>3000</v>
      </c>
    </row>
    <row r="15" s="333" customFormat="1" ht="24" customHeight="1" spans="1:2">
      <c r="A15" s="350" t="s">
        <v>14</v>
      </c>
      <c r="B15" s="201">
        <v>4800</v>
      </c>
    </row>
    <row r="16" s="333" customFormat="1" ht="24" customHeight="1" spans="1:2">
      <c r="A16" s="350" t="s">
        <v>15</v>
      </c>
      <c r="B16" s="201">
        <v>1800</v>
      </c>
    </row>
    <row r="17" s="333" customFormat="1" ht="24" customHeight="1" spans="1:2">
      <c r="A17" s="350" t="s">
        <v>16</v>
      </c>
      <c r="B17" s="255"/>
    </row>
    <row r="18" s="333" customFormat="1" ht="24" customHeight="1" spans="1:2">
      <c r="A18" s="350" t="s">
        <v>17</v>
      </c>
      <c r="B18" s="201">
        <v>22000</v>
      </c>
    </row>
    <row r="19" s="333" customFormat="1" ht="24" customHeight="1" spans="1:2">
      <c r="A19" s="350" t="s">
        <v>18</v>
      </c>
      <c r="B19" s="255"/>
    </row>
    <row r="20" s="333" customFormat="1" ht="24" customHeight="1" spans="1:2">
      <c r="A20" s="350" t="s">
        <v>19</v>
      </c>
      <c r="B20" s="201">
        <v>500</v>
      </c>
    </row>
    <row r="21" s="333" customFormat="1" ht="24" customHeight="1" spans="1:2">
      <c r="A21" s="350" t="s">
        <v>20</v>
      </c>
      <c r="B21" s="255"/>
    </row>
    <row r="22" s="333" customFormat="1" ht="24" customHeight="1" spans="1:2">
      <c r="A22" s="349" t="s">
        <v>21</v>
      </c>
      <c r="B22" s="253">
        <f>SUM(B23:B30)</f>
        <v>118666</v>
      </c>
    </row>
    <row r="23" s="333" customFormat="1" ht="24" customHeight="1" spans="1:2">
      <c r="A23" s="350" t="s">
        <v>22</v>
      </c>
      <c r="B23" s="201">
        <v>3520</v>
      </c>
    </row>
    <row r="24" s="333" customFormat="1" ht="24" customHeight="1" spans="1:2">
      <c r="A24" s="350" t="s">
        <v>23</v>
      </c>
      <c r="B24" s="201">
        <v>4531</v>
      </c>
    </row>
    <row r="25" s="333" customFormat="1" ht="24" customHeight="1" spans="1:2">
      <c r="A25" s="350" t="s">
        <v>24</v>
      </c>
      <c r="B25" s="201">
        <v>3158</v>
      </c>
    </row>
    <row r="26" s="333" customFormat="1" ht="24" customHeight="1" spans="1:2">
      <c r="A26" s="350" t="s">
        <v>25</v>
      </c>
      <c r="B26" s="201">
        <v>1530</v>
      </c>
    </row>
    <row r="27" s="333" customFormat="1" ht="24" customHeight="1" spans="1:2">
      <c r="A27" s="350" t="s">
        <v>26</v>
      </c>
      <c r="B27" s="201">
        <v>105152</v>
      </c>
    </row>
    <row r="28" s="333" customFormat="1" ht="24" customHeight="1" spans="1:2">
      <c r="A28" s="350" t="s">
        <v>27</v>
      </c>
      <c r="B28" s="255"/>
    </row>
    <row r="29" s="333" customFormat="1" ht="24" customHeight="1" spans="1:2">
      <c r="A29" s="350" t="s">
        <v>28</v>
      </c>
      <c r="B29" s="201">
        <v>0</v>
      </c>
    </row>
    <row r="30" s="333" customFormat="1" ht="24" customHeight="1" spans="1:2">
      <c r="A30" s="350" t="s">
        <v>29</v>
      </c>
      <c r="B30" s="201">
        <v>775</v>
      </c>
    </row>
    <row r="31" s="333" customFormat="1" ht="24" customHeight="1" spans="1:2">
      <c r="A31" s="352"/>
      <c r="B31" s="353"/>
    </row>
    <row r="32" s="332" customFormat="1" ht="24" customHeight="1" spans="1:2">
      <c r="A32" s="157" t="s">
        <v>30</v>
      </c>
      <c r="B32" s="253">
        <f>B5+B22</f>
        <v>200666</v>
      </c>
    </row>
    <row r="33" s="346" customFormat="1" ht="24" customHeight="1" spans="1:2">
      <c r="A33" s="354"/>
      <c r="B33" s="354"/>
    </row>
    <row r="34" ht="24" customHeight="1" spans="2:2">
      <c r="B34" s="334">
        <f>B22-SUM(B23:B30)</f>
        <v>0</v>
      </c>
    </row>
    <row r="35" ht="24" customHeight="1" spans="2:2">
      <c r="B35" s="355"/>
    </row>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sheetProtection formatCells="0" formatColumns="0" formatRows="0" insertRows="0" insertColumns="0" insertHyperlinks="0" deleteColumns="0" deleteRows="0" sort="0" autoFilter="0" pivotTables="0"/>
  <mergeCells count="2">
    <mergeCell ref="A2:B2"/>
    <mergeCell ref="A33:B33"/>
  </mergeCells>
  <printOptions horizontalCentered="1"/>
  <pageMargins left="0.590277777777778" right="0.590277777777778" top="0.786805555555556" bottom="0.786805555555556" header="0.5" footer="0.5"/>
  <pageSetup paperSize="9" scale="89"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95"/>
  <sheetViews>
    <sheetView showGridLines="0" showZeros="0" zoomScaleSheetLayoutView="70" workbookViewId="0">
      <pane ySplit="4" topLeftCell="A5" activePane="bottomLeft" state="frozen"/>
      <selection/>
      <selection pane="bottomLeft" activeCell="A2" sqref="A2:B2"/>
    </sheetView>
  </sheetViews>
  <sheetFormatPr defaultColWidth="9" defaultRowHeight="15.95" customHeight="1" outlineLevelCol="1"/>
  <cols>
    <col min="1" max="1" width="60.625" style="196" customWidth="1"/>
    <col min="2" max="2" width="20.625" style="196" customWidth="1"/>
    <col min="3" max="3" width="11.875" style="196" customWidth="1"/>
    <col min="4" max="255" width="9" style="196"/>
    <col min="256" max="16384" width="9" style="103"/>
  </cols>
  <sheetData>
    <row r="1" s="159" customFormat="1" ht="24" customHeight="1" spans="1:2">
      <c r="A1" s="167"/>
      <c r="B1" s="168"/>
    </row>
    <row r="2" s="192" customFormat="1" ht="42" customHeight="1" spans="1:2">
      <c r="A2" s="197" t="s">
        <v>1211</v>
      </c>
      <c r="B2" s="198"/>
    </row>
    <row r="3" s="193" customFormat="1" ht="27" customHeight="1" spans="2:2">
      <c r="B3" s="173" t="s">
        <v>1</v>
      </c>
    </row>
    <row r="4" s="194" customFormat="1" ht="23" customHeight="1" spans="1:2">
      <c r="A4" s="157" t="s">
        <v>2</v>
      </c>
      <c r="B4" s="190" t="s">
        <v>3</v>
      </c>
    </row>
    <row r="5" s="194" customFormat="1" ht="23" customHeight="1" spans="1:2">
      <c r="A5" s="176" t="s">
        <v>1212</v>
      </c>
      <c r="B5" s="199"/>
    </row>
    <row r="6" s="194" customFormat="1" ht="23" customHeight="1" spans="1:2">
      <c r="A6" s="118" t="s">
        <v>1213</v>
      </c>
      <c r="B6" s="200"/>
    </row>
    <row r="7" s="194" customFormat="1" ht="23" customHeight="1" spans="1:2">
      <c r="A7" s="176" t="s">
        <v>1214</v>
      </c>
      <c r="B7" s="199"/>
    </row>
    <row r="8" s="194" customFormat="1" ht="23" customHeight="1" spans="1:2">
      <c r="A8" s="118" t="s">
        <v>1215</v>
      </c>
      <c r="B8" s="200"/>
    </row>
    <row r="9" s="194" customFormat="1" ht="23" customHeight="1" spans="1:2">
      <c r="A9" s="118" t="s">
        <v>1216</v>
      </c>
      <c r="B9" s="200"/>
    </row>
    <row r="10" s="195" customFormat="1" ht="23" customHeight="1" spans="1:2">
      <c r="A10" s="118" t="s">
        <v>1217</v>
      </c>
      <c r="B10" s="200"/>
    </row>
    <row r="11" s="194" customFormat="1" ht="23" customHeight="1" spans="1:2">
      <c r="A11" s="176" t="s">
        <v>1218</v>
      </c>
      <c r="B11" s="199"/>
    </row>
    <row r="12" s="195" customFormat="1" ht="23" customHeight="1" spans="1:2">
      <c r="A12" s="118" t="s">
        <v>1219</v>
      </c>
      <c r="B12" s="200"/>
    </row>
    <row r="13" s="195" customFormat="1" ht="23" customHeight="1" spans="1:2">
      <c r="A13" s="118" t="s">
        <v>1220</v>
      </c>
      <c r="B13" s="200"/>
    </row>
    <row r="14" s="195" customFormat="1" ht="23" customHeight="1" spans="1:2">
      <c r="A14" s="118" t="s">
        <v>1221</v>
      </c>
      <c r="B14" s="200"/>
    </row>
    <row r="15" s="194" customFormat="1" ht="23" customHeight="1" spans="1:2">
      <c r="A15" s="176" t="s">
        <v>1222</v>
      </c>
      <c r="B15" s="199"/>
    </row>
    <row r="16" s="195" customFormat="1" ht="23" customHeight="1" spans="1:2">
      <c r="A16" s="118" t="s">
        <v>1223</v>
      </c>
      <c r="B16" s="200"/>
    </row>
    <row r="17" s="194" customFormat="1" ht="23" customHeight="1" spans="1:2">
      <c r="A17" s="176" t="s">
        <v>1224</v>
      </c>
      <c r="B17" s="199">
        <f>SUM(B18:B27)</f>
        <v>237089.28</v>
      </c>
    </row>
    <row r="18" s="195" customFormat="1" ht="23" customHeight="1" spans="1:2">
      <c r="A18" s="118" t="s">
        <v>1225</v>
      </c>
      <c r="B18" s="200">
        <v>230346.66</v>
      </c>
    </row>
    <row r="19" s="195" customFormat="1" ht="23" customHeight="1" spans="1:2">
      <c r="A19" s="118" t="s">
        <v>1226</v>
      </c>
      <c r="B19" s="201">
        <v>2500</v>
      </c>
    </row>
    <row r="20" s="195" customFormat="1" ht="23" customHeight="1" spans="1:2">
      <c r="A20" s="118" t="s">
        <v>1227</v>
      </c>
      <c r="B20" s="201">
        <v>524.9</v>
      </c>
    </row>
    <row r="21" s="195" customFormat="1" ht="23" customHeight="1" spans="1:2">
      <c r="A21" s="118" t="s">
        <v>1228</v>
      </c>
      <c r="B21" s="200">
        <v>2317.72</v>
      </c>
    </row>
    <row r="22" s="195" customFormat="1" ht="23" customHeight="1" spans="1:2">
      <c r="A22" s="118" t="s">
        <v>1229</v>
      </c>
      <c r="B22" s="201">
        <v>1400</v>
      </c>
    </row>
    <row r="23" s="195" customFormat="1" ht="23" customHeight="1" spans="1:2">
      <c r="A23" s="118" t="s">
        <v>1230</v>
      </c>
      <c r="B23" s="200"/>
    </row>
    <row r="24" s="195" customFormat="1" ht="23" customHeight="1" spans="1:2">
      <c r="A24" s="118" t="s">
        <v>1231</v>
      </c>
      <c r="B24" s="200"/>
    </row>
    <row r="25" s="195" customFormat="1" ht="23" customHeight="1" spans="1:2">
      <c r="A25" s="118" t="s">
        <v>1232</v>
      </c>
      <c r="B25" s="200"/>
    </row>
    <row r="26" s="195" customFormat="1" ht="23" customHeight="1" spans="1:2">
      <c r="A26" s="118" t="s">
        <v>1233</v>
      </c>
      <c r="B26" s="200"/>
    </row>
    <row r="27" s="195" customFormat="1" ht="23" customHeight="1" spans="1:2">
      <c r="A27" s="118" t="s">
        <v>1234</v>
      </c>
      <c r="B27" s="200"/>
    </row>
    <row r="28" s="194" customFormat="1" ht="23" customHeight="1" spans="1:2">
      <c r="A28" s="176" t="s">
        <v>1235</v>
      </c>
      <c r="B28" s="199"/>
    </row>
    <row r="29" s="195" customFormat="1" ht="23" customHeight="1" spans="1:2">
      <c r="A29" s="118" t="s">
        <v>1236</v>
      </c>
      <c r="B29" s="200"/>
    </row>
    <row r="30" s="195" customFormat="1" ht="23" customHeight="1" spans="1:2">
      <c r="A30" s="118" t="s">
        <v>1237</v>
      </c>
      <c r="B30" s="200"/>
    </row>
    <row r="31" s="195" customFormat="1" ht="23" customHeight="1" spans="1:2">
      <c r="A31" s="118" t="s">
        <v>1238</v>
      </c>
      <c r="B31" s="200"/>
    </row>
    <row r="32" s="195" customFormat="1" ht="23" customHeight="1" spans="1:2">
      <c r="A32" s="118" t="s">
        <v>1239</v>
      </c>
      <c r="B32" s="200"/>
    </row>
    <row r="33" s="194" customFormat="1" ht="23" customHeight="1" spans="1:2">
      <c r="A33" s="176" t="s">
        <v>1240</v>
      </c>
      <c r="B33" s="199"/>
    </row>
    <row r="34" s="195" customFormat="1" ht="23" customHeight="1" spans="1:2">
      <c r="A34" s="118" t="s">
        <v>1241</v>
      </c>
      <c r="B34" s="200"/>
    </row>
    <row r="35" s="195" customFormat="1" ht="23" customHeight="1" spans="1:2">
      <c r="A35" s="118" t="s">
        <v>1242</v>
      </c>
      <c r="B35" s="200"/>
    </row>
    <row r="36" s="195" customFormat="1" ht="23" customHeight="1" spans="1:2">
      <c r="A36" s="118" t="s">
        <v>1243</v>
      </c>
      <c r="B36" s="200"/>
    </row>
    <row r="37" s="195" customFormat="1" ht="23" customHeight="1" spans="1:2">
      <c r="A37" s="118" t="s">
        <v>1244</v>
      </c>
      <c r="B37" s="200"/>
    </row>
    <row r="38" s="195" customFormat="1" ht="23" customHeight="1" spans="1:2">
      <c r="A38" s="118" t="s">
        <v>1245</v>
      </c>
      <c r="B38" s="200"/>
    </row>
    <row r="39" s="195" customFormat="1" ht="23" customHeight="1" spans="1:2">
      <c r="A39" s="118" t="s">
        <v>1246</v>
      </c>
      <c r="B39" s="200"/>
    </row>
    <row r="40" s="194" customFormat="1" ht="23" customHeight="1" spans="1:2">
      <c r="A40" s="176" t="s">
        <v>1247</v>
      </c>
      <c r="B40" s="199"/>
    </row>
    <row r="41" s="195" customFormat="1" ht="23" customHeight="1" spans="1:2">
      <c r="A41" s="118" t="s">
        <v>1248</v>
      </c>
      <c r="B41" s="200"/>
    </row>
    <row r="42" s="194" customFormat="1" ht="23" customHeight="1" spans="1:2">
      <c r="A42" s="176" t="s">
        <v>1249</v>
      </c>
      <c r="B42" s="199">
        <f>SUM(B43:B45)</f>
        <v>20011.47</v>
      </c>
    </row>
    <row r="43" s="195" customFormat="1" ht="23" customHeight="1" spans="1:2">
      <c r="A43" s="118" t="s">
        <v>1250</v>
      </c>
      <c r="B43" s="201">
        <v>19500</v>
      </c>
    </row>
    <row r="44" s="195" customFormat="1" ht="23" customHeight="1" spans="1:2">
      <c r="A44" s="118" t="s">
        <v>1251</v>
      </c>
      <c r="B44" s="200"/>
    </row>
    <row r="45" s="195" customFormat="1" ht="23" customHeight="1" spans="1:2">
      <c r="A45" s="118" t="s">
        <v>1252</v>
      </c>
      <c r="B45" s="201">
        <v>511.47</v>
      </c>
    </row>
    <row r="46" s="194" customFormat="1" ht="23" customHeight="1" spans="1:2">
      <c r="A46" s="176" t="s">
        <v>1253</v>
      </c>
      <c r="B46" s="199">
        <f>SUM(B47)</f>
        <v>10949.72</v>
      </c>
    </row>
    <row r="47" s="195" customFormat="1" ht="23" customHeight="1" spans="1:2">
      <c r="A47" s="118" t="s">
        <v>1254</v>
      </c>
      <c r="B47" s="201">
        <v>10949.72</v>
      </c>
    </row>
    <row r="48" s="194" customFormat="1" ht="23" customHeight="1" spans="1:2">
      <c r="A48" s="176" t="s">
        <v>1255</v>
      </c>
      <c r="B48" s="199"/>
    </row>
    <row r="49" s="195" customFormat="1" ht="23" customHeight="1" spans="1:2">
      <c r="A49" s="118" t="s">
        <v>1256</v>
      </c>
      <c r="B49" s="200"/>
    </row>
    <row r="50" s="194" customFormat="1" ht="23" customHeight="1" spans="1:2">
      <c r="A50" s="176" t="s">
        <v>1257</v>
      </c>
      <c r="B50" s="199"/>
    </row>
    <row r="51" s="195" customFormat="1" ht="23" customHeight="1" spans="1:2">
      <c r="A51" s="202"/>
      <c r="B51" s="190"/>
    </row>
    <row r="52" s="195" customFormat="1" ht="23" customHeight="1" spans="1:2">
      <c r="A52" s="157" t="s">
        <v>1258</v>
      </c>
      <c r="B52" s="203">
        <f>B5+B7+B11+B15+B17+B28+B33+B40+B42+B46+B48+B50</f>
        <v>268050.47</v>
      </c>
    </row>
    <row r="53" ht="24" customHeight="1"/>
    <row r="54" ht="24" customHeight="1"/>
    <row r="55" ht="24" customHeight="1"/>
    <row r="56" ht="24" customHeight="1" spans="1:1">
      <c r="A56" s="204"/>
    </row>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1">
    <mergeCell ref="A2:B2"/>
  </mergeCells>
  <printOptions horizontalCentered="1"/>
  <pageMargins left="0.590277777777778" right="0.590277777777778" top="0.786805555555556" bottom="0.786805555555556" header="0.5" footer="0.5"/>
  <pageSetup paperSize="9" fitToHeight="0" orientation="portrait"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95"/>
  <sheetViews>
    <sheetView showZeros="0" workbookViewId="0">
      <selection activeCell="A2" sqref="A2:D2"/>
    </sheetView>
  </sheetViews>
  <sheetFormatPr defaultColWidth="9" defaultRowHeight="14.25" outlineLevelCol="4"/>
  <cols>
    <col min="1" max="1" width="30.625" style="164" customWidth="1"/>
    <col min="2" max="2" width="12.625" style="165" customWidth="1"/>
    <col min="3" max="3" width="30.625" style="164" customWidth="1"/>
    <col min="4" max="4" width="12.625" style="166" customWidth="1"/>
    <col min="5" max="5" width="9.375" style="164"/>
    <col min="6" max="255" width="9" style="164"/>
    <col min="256" max="16384" width="9" style="103"/>
  </cols>
  <sheetData>
    <row r="1" s="159" customFormat="1" ht="24" customHeight="1" spans="1:2">
      <c r="A1" s="167"/>
      <c r="B1" s="168"/>
    </row>
    <row r="2" s="160" customFormat="1" ht="42" customHeight="1" spans="1:4">
      <c r="A2" s="169" t="s">
        <v>1259</v>
      </c>
      <c r="B2" s="170"/>
      <c r="C2" s="170"/>
      <c r="D2" s="170"/>
    </row>
    <row r="3" s="161" customFormat="1" ht="27" customHeight="1" spans="1:4">
      <c r="A3" s="171"/>
      <c r="B3" s="172"/>
      <c r="C3" s="171"/>
      <c r="D3" s="173" t="s">
        <v>1</v>
      </c>
    </row>
    <row r="4" s="162" customFormat="1" ht="30" customHeight="1" spans="1:4">
      <c r="A4" s="174" t="s">
        <v>64</v>
      </c>
      <c r="B4" s="175" t="s">
        <v>3</v>
      </c>
      <c r="C4" s="174" t="s">
        <v>65</v>
      </c>
      <c r="D4" s="175" t="s">
        <v>3</v>
      </c>
    </row>
    <row r="5" s="163" customFormat="1" ht="24" customHeight="1" spans="1:4">
      <c r="A5" s="176" t="s">
        <v>1260</v>
      </c>
      <c r="B5" s="177">
        <v>296667.47</v>
      </c>
      <c r="C5" s="176" t="s">
        <v>1261</v>
      </c>
      <c r="D5" s="177">
        <v>268050.47</v>
      </c>
    </row>
    <row r="6" s="163" customFormat="1" ht="24" customHeight="1" spans="1:4">
      <c r="A6" s="176" t="s">
        <v>68</v>
      </c>
      <c r="B6" s="177">
        <f>SUM(B7:B10)</f>
        <v>45171</v>
      </c>
      <c r="C6" s="178" t="s">
        <v>69</v>
      </c>
      <c r="D6" s="177">
        <f>SUM(D7:D8)</f>
        <v>73788</v>
      </c>
    </row>
    <row r="7" s="163" customFormat="1" ht="24" customHeight="1" spans="1:4">
      <c r="A7" s="179" t="s">
        <v>70</v>
      </c>
      <c r="B7" s="180"/>
      <c r="C7" s="179" t="s">
        <v>71</v>
      </c>
      <c r="D7" s="180"/>
    </row>
    <row r="8" s="163" customFormat="1" ht="24" customHeight="1" spans="1:4">
      <c r="A8" s="179" t="s">
        <v>76</v>
      </c>
      <c r="B8" s="180">
        <v>45171</v>
      </c>
      <c r="C8" s="179" t="s">
        <v>77</v>
      </c>
      <c r="D8" s="180">
        <v>73788</v>
      </c>
    </row>
    <row r="9" s="163" customFormat="1" ht="24" customHeight="1" spans="1:4">
      <c r="A9" s="179" t="s">
        <v>78</v>
      </c>
      <c r="B9" s="180"/>
      <c r="C9" s="181" t="s">
        <v>97</v>
      </c>
      <c r="D9" s="182"/>
    </row>
    <row r="10" s="163" customFormat="1" ht="24" customHeight="1" spans="1:4">
      <c r="A10" s="179" t="s">
        <v>86</v>
      </c>
      <c r="B10" s="180"/>
      <c r="C10" s="179" t="s">
        <v>1262</v>
      </c>
      <c r="D10" s="180"/>
    </row>
    <row r="11" s="163" customFormat="1" ht="24" customHeight="1" spans="1:4">
      <c r="A11" s="183" t="s">
        <v>1263</v>
      </c>
      <c r="B11" s="180"/>
      <c r="C11" s="184"/>
      <c r="D11" s="180"/>
    </row>
    <row r="12" s="163" customFormat="1" ht="24" customHeight="1" spans="1:4">
      <c r="A12" s="184"/>
      <c r="B12" s="185"/>
      <c r="C12" s="184"/>
      <c r="D12" s="180"/>
    </row>
    <row r="13" s="163" customFormat="1" ht="24" customHeight="1" spans="1:4">
      <c r="A13" s="184"/>
      <c r="B13" s="186"/>
      <c r="C13" s="179"/>
      <c r="D13" s="180"/>
    </row>
    <row r="14" s="163" customFormat="1" ht="24" customHeight="1" spans="1:4">
      <c r="A14" s="187"/>
      <c r="B14" s="186"/>
      <c r="C14" s="188"/>
      <c r="D14" s="189"/>
    </row>
    <row r="15" s="163" customFormat="1" ht="24" customHeight="1" spans="1:4">
      <c r="A15" s="120" t="s">
        <v>111</v>
      </c>
      <c r="B15" s="185">
        <f>B5+B6</f>
        <v>341838.47</v>
      </c>
      <c r="C15" s="190" t="s">
        <v>112</v>
      </c>
      <c r="D15" s="182">
        <f>D5+D6+D9</f>
        <v>341838.47</v>
      </c>
    </row>
    <row r="16" s="163" customFormat="1" ht="24" customHeight="1" spans="1:4">
      <c r="A16" s="164"/>
      <c r="B16" s="165"/>
      <c r="C16" s="164"/>
      <c r="D16" s="166"/>
    </row>
    <row r="17" s="163" customFormat="1" ht="24" customHeight="1" spans="1:5">
      <c r="A17" s="164"/>
      <c r="B17" s="165"/>
      <c r="C17" s="164"/>
      <c r="D17" s="166"/>
      <c r="E17" s="191"/>
    </row>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spans="1:1">
      <c r="A28" s="163"/>
    </row>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1">
    <mergeCell ref="A2:D2"/>
  </mergeCells>
  <printOptions horizontalCentered="1"/>
  <pageMargins left="0.590277777777778" right="0.590277777777778" top="0.786805555555556" bottom="0.786805555555556" header="0.5" footer="0.5"/>
  <pageSetup paperSize="9" scale="98" orientation="portrait"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U91"/>
  <sheetViews>
    <sheetView showZeros="0" workbookViewId="0">
      <selection activeCell="A2" sqref="A2:B2"/>
    </sheetView>
  </sheetViews>
  <sheetFormatPr defaultColWidth="9" defaultRowHeight="14.25"/>
  <cols>
    <col min="1" max="1" width="57.625" style="143" customWidth="1"/>
    <col min="2" max="2" width="25.625" style="145" customWidth="1"/>
    <col min="3" max="16384" width="9" style="143"/>
  </cols>
  <sheetData>
    <row r="1" s="99" customFormat="1" ht="24" customHeight="1" spans="1:2">
      <c r="A1" s="146"/>
      <c r="B1" s="108"/>
    </row>
    <row r="2" s="141" customFormat="1" ht="60" customHeight="1" spans="1:2">
      <c r="A2" s="147" t="s">
        <v>1264</v>
      </c>
      <c r="B2" s="148"/>
    </row>
    <row r="3" s="142" customFormat="1" ht="27" customHeight="1" spans="1:2">
      <c r="A3" s="149"/>
      <c r="B3" s="150" t="s">
        <v>1</v>
      </c>
    </row>
    <row r="4" s="143" customFormat="1" ht="25" customHeight="1" spans="1:2">
      <c r="A4" s="151" t="s">
        <v>1265</v>
      </c>
      <c r="B4" s="152" t="s">
        <v>3</v>
      </c>
    </row>
    <row r="5" s="144" customFormat="1" ht="24" customHeight="1" spans="1:203">
      <c r="A5" s="153" t="s">
        <v>1266</v>
      </c>
      <c r="B5" s="154">
        <f>SUM(B6)</f>
        <v>511.47</v>
      </c>
      <c r="C5" s="143"/>
      <c r="D5" s="143"/>
      <c r="E5" s="143"/>
      <c r="F5" s="143"/>
      <c r="G5" s="143"/>
      <c r="H5" s="143"/>
      <c r="I5" s="143"/>
      <c r="J5" s="143"/>
      <c r="K5" s="143"/>
      <c r="L5" s="143"/>
      <c r="M5" s="143"/>
      <c r="N5" s="143"/>
      <c r="O5" s="143"/>
      <c r="P5" s="143"/>
      <c r="Q5" s="143"/>
      <c r="R5" s="143"/>
      <c r="S5" s="143"/>
      <c r="T5" s="143"/>
      <c r="U5" s="143"/>
      <c r="V5" s="143"/>
      <c r="W5" s="143"/>
      <c r="X5" s="143"/>
      <c r="Y5" s="143"/>
      <c r="Z5" s="143"/>
      <c r="AA5" s="143"/>
      <c r="AB5" s="143"/>
      <c r="AC5" s="143"/>
      <c r="AD5" s="143"/>
      <c r="AE5" s="143"/>
      <c r="AF5" s="143"/>
      <c r="AG5" s="143"/>
      <c r="AH5" s="143"/>
      <c r="AI5" s="143"/>
      <c r="AJ5" s="143"/>
      <c r="AK5" s="143"/>
      <c r="AL5" s="143"/>
      <c r="AM5" s="143"/>
      <c r="AN5" s="143"/>
      <c r="AO5" s="143"/>
      <c r="AP5" s="143"/>
      <c r="AQ5" s="143"/>
      <c r="AR5" s="143"/>
      <c r="AS5" s="143"/>
      <c r="AT5" s="143"/>
      <c r="AU5" s="143"/>
      <c r="AV5" s="143"/>
      <c r="AW5" s="143"/>
      <c r="AX5" s="143"/>
      <c r="AY5" s="143"/>
      <c r="AZ5" s="143"/>
      <c r="BA5" s="143"/>
      <c r="BB5" s="143"/>
      <c r="BC5" s="143"/>
      <c r="BD5" s="143"/>
      <c r="BE5" s="143"/>
      <c r="BF5" s="143"/>
      <c r="BG5" s="143"/>
      <c r="BH5" s="143"/>
      <c r="BI5" s="143"/>
      <c r="BJ5" s="143"/>
      <c r="BK5" s="143"/>
      <c r="BL5" s="143"/>
      <c r="BM5" s="143"/>
      <c r="BN5" s="143"/>
      <c r="BO5" s="143"/>
      <c r="BP5" s="143"/>
      <c r="BQ5" s="143"/>
      <c r="BR5" s="143"/>
      <c r="BS5" s="143"/>
      <c r="BT5" s="143"/>
      <c r="BU5" s="143"/>
      <c r="BV5" s="143"/>
      <c r="BW5" s="143"/>
      <c r="BX5" s="143"/>
      <c r="BY5" s="143"/>
      <c r="BZ5" s="143"/>
      <c r="CA5" s="143"/>
      <c r="CB5" s="143"/>
      <c r="CC5" s="143"/>
      <c r="CD5" s="143"/>
      <c r="CE5" s="143"/>
      <c r="CF5" s="143"/>
      <c r="CG5" s="143"/>
      <c r="CH5" s="143"/>
      <c r="CI5" s="143"/>
      <c r="CJ5" s="143"/>
      <c r="CK5" s="143"/>
      <c r="CL5" s="143"/>
      <c r="CM5" s="143"/>
      <c r="CN5" s="143"/>
      <c r="CO5" s="143"/>
      <c r="CP5" s="143"/>
      <c r="CQ5" s="143"/>
      <c r="CR5" s="143"/>
      <c r="CS5" s="143"/>
      <c r="CT5" s="143"/>
      <c r="CU5" s="143"/>
      <c r="CV5" s="143"/>
      <c r="CW5" s="143"/>
      <c r="CX5" s="143"/>
      <c r="CY5" s="143"/>
      <c r="CZ5" s="143"/>
      <c r="DA5" s="143"/>
      <c r="DB5" s="143"/>
      <c r="DC5" s="143"/>
      <c r="DD5" s="143"/>
      <c r="DE5" s="143"/>
      <c r="DF5" s="143"/>
      <c r="DG5" s="143"/>
      <c r="DH5" s="143"/>
      <c r="DI5" s="143"/>
      <c r="DJ5" s="143"/>
      <c r="DK5" s="143"/>
      <c r="DL5" s="143"/>
      <c r="DM5" s="143"/>
      <c r="DN5" s="143"/>
      <c r="DO5" s="143"/>
      <c r="DP5" s="143"/>
      <c r="DQ5" s="143"/>
      <c r="DR5" s="143"/>
      <c r="DS5" s="143"/>
      <c r="DT5" s="143"/>
      <c r="DU5" s="143"/>
      <c r="DV5" s="143"/>
      <c r="DW5" s="143"/>
      <c r="DX5" s="143"/>
      <c r="DY5" s="143"/>
      <c r="DZ5" s="143"/>
      <c r="EA5" s="143"/>
      <c r="EB5" s="143"/>
      <c r="EC5" s="143"/>
      <c r="ED5" s="143"/>
      <c r="EE5" s="143"/>
      <c r="EF5" s="143"/>
      <c r="EG5" s="143"/>
      <c r="EH5" s="143"/>
      <c r="EI5" s="143"/>
      <c r="EJ5" s="143"/>
      <c r="EK5" s="143"/>
      <c r="EL5" s="143"/>
      <c r="EM5" s="143"/>
      <c r="EN5" s="143"/>
      <c r="EO5" s="143"/>
      <c r="EP5" s="143"/>
      <c r="EQ5" s="143"/>
      <c r="ER5" s="143"/>
      <c r="ES5" s="143"/>
      <c r="ET5" s="143"/>
      <c r="EU5" s="143"/>
      <c r="EV5" s="143"/>
      <c r="EW5" s="143"/>
      <c r="EX5" s="143"/>
      <c r="EY5" s="143"/>
      <c r="EZ5" s="143"/>
      <c r="FA5" s="143"/>
      <c r="FB5" s="143"/>
      <c r="FC5" s="143"/>
      <c r="FD5" s="143"/>
      <c r="FE5" s="143"/>
      <c r="FF5" s="143"/>
      <c r="FG5" s="143"/>
      <c r="FH5" s="143"/>
      <c r="FI5" s="143"/>
      <c r="FJ5" s="143"/>
      <c r="FK5" s="143"/>
      <c r="FL5" s="143"/>
      <c r="FM5" s="143"/>
      <c r="FN5" s="143"/>
      <c r="FO5" s="143"/>
      <c r="FP5" s="143"/>
      <c r="FQ5" s="143"/>
      <c r="FR5" s="143"/>
      <c r="FS5" s="143"/>
      <c r="FT5" s="143"/>
      <c r="FU5" s="143"/>
      <c r="FV5" s="143"/>
      <c r="FW5" s="143"/>
      <c r="FX5" s="143"/>
      <c r="FY5" s="143"/>
      <c r="FZ5" s="143"/>
      <c r="GA5" s="143"/>
      <c r="GB5" s="143"/>
      <c r="GC5" s="143"/>
      <c r="GD5" s="143"/>
      <c r="GE5" s="143"/>
      <c r="GF5" s="143"/>
      <c r="GG5" s="143"/>
      <c r="GH5" s="143"/>
      <c r="GI5" s="143"/>
      <c r="GJ5" s="143"/>
      <c r="GK5" s="143"/>
      <c r="GL5" s="143"/>
      <c r="GM5" s="143"/>
      <c r="GN5" s="143"/>
      <c r="GO5" s="143"/>
      <c r="GP5" s="143"/>
      <c r="GQ5" s="143"/>
      <c r="GR5" s="143"/>
      <c r="GS5" s="143"/>
      <c r="GT5" s="143"/>
      <c r="GU5" s="143"/>
    </row>
    <row r="6" s="144" customFormat="1" ht="24" customHeight="1" spans="1:203">
      <c r="A6" s="155" t="s">
        <v>1267</v>
      </c>
      <c r="B6" s="156">
        <v>511.47</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143"/>
      <c r="GA6" s="143"/>
      <c r="GB6" s="143"/>
      <c r="GC6" s="143"/>
      <c r="GD6" s="143"/>
      <c r="GE6" s="143"/>
      <c r="GF6" s="143"/>
      <c r="GG6" s="143"/>
      <c r="GH6" s="143"/>
      <c r="GI6" s="143"/>
      <c r="GJ6" s="143"/>
      <c r="GK6" s="143"/>
      <c r="GL6" s="143"/>
      <c r="GM6" s="143"/>
      <c r="GN6" s="143"/>
      <c r="GO6" s="143"/>
      <c r="GP6" s="143"/>
      <c r="GQ6" s="143"/>
      <c r="GR6" s="143"/>
      <c r="GS6" s="143"/>
      <c r="GT6" s="143"/>
      <c r="GU6" s="143"/>
    </row>
    <row r="7" s="144" customFormat="1" ht="24" customHeight="1" spans="1:203">
      <c r="A7" s="155"/>
      <c r="B7" s="156"/>
      <c r="C7" s="143"/>
      <c r="D7" s="143"/>
      <c r="E7" s="143"/>
      <c r="F7" s="143"/>
      <c r="G7" s="143"/>
      <c r="H7" s="143"/>
      <c r="I7" s="143"/>
      <c r="J7" s="143"/>
      <c r="K7" s="143"/>
      <c r="L7" s="143"/>
      <c r="M7" s="143"/>
      <c r="N7" s="143"/>
      <c r="O7" s="143"/>
      <c r="P7" s="143"/>
      <c r="Q7" s="143"/>
      <c r="R7" s="143"/>
      <c r="S7" s="143"/>
      <c r="T7" s="143"/>
      <c r="U7" s="143"/>
      <c r="V7" s="143"/>
      <c r="W7" s="143"/>
      <c r="X7" s="143"/>
      <c r="Y7" s="143"/>
      <c r="Z7" s="143"/>
      <c r="AA7" s="143"/>
      <c r="AB7" s="143"/>
      <c r="AC7" s="143"/>
      <c r="AD7" s="143"/>
      <c r="AE7" s="143"/>
      <c r="AF7" s="143"/>
      <c r="AG7" s="143"/>
      <c r="AH7" s="143"/>
      <c r="AI7" s="143"/>
      <c r="AJ7" s="143"/>
      <c r="AK7" s="143"/>
      <c r="AL7" s="143"/>
      <c r="AM7" s="143"/>
      <c r="AN7" s="143"/>
      <c r="AO7" s="143"/>
      <c r="AP7" s="143"/>
      <c r="AQ7" s="143"/>
      <c r="AR7" s="143"/>
      <c r="AS7" s="143"/>
      <c r="AT7" s="143"/>
      <c r="AU7" s="143"/>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43"/>
      <c r="BX7" s="143"/>
      <c r="BY7" s="143"/>
      <c r="BZ7" s="143"/>
      <c r="CA7" s="143"/>
      <c r="CB7" s="143"/>
      <c r="CC7" s="143"/>
      <c r="CD7" s="143"/>
      <c r="CE7" s="143"/>
      <c r="CF7" s="143"/>
      <c r="CG7" s="143"/>
      <c r="CH7" s="143"/>
      <c r="CI7" s="143"/>
      <c r="CJ7" s="143"/>
      <c r="CK7" s="143"/>
      <c r="CL7" s="143"/>
      <c r="CM7" s="143"/>
      <c r="CN7" s="143"/>
      <c r="CO7" s="143"/>
      <c r="CP7" s="143"/>
      <c r="CQ7" s="143"/>
      <c r="CR7" s="143"/>
      <c r="CS7" s="143"/>
      <c r="CT7" s="143"/>
      <c r="CU7" s="143"/>
      <c r="CV7" s="143"/>
      <c r="CW7" s="143"/>
      <c r="CX7" s="143"/>
      <c r="CY7" s="143"/>
      <c r="CZ7" s="143"/>
      <c r="DA7" s="143"/>
      <c r="DB7" s="143"/>
      <c r="DC7" s="143"/>
      <c r="DD7" s="143"/>
      <c r="DE7" s="143"/>
      <c r="DF7" s="143"/>
      <c r="DG7" s="143"/>
      <c r="DH7" s="143"/>
      <c r="DI7" s="143"/>
      <c r="DJ7" s="143"/>
      <c r="DK7" s="143"/>
      <c r="DL7" s="143"/>
      <c r="DM7" s="143"/>
      <c r="DN7" s="143"/>
      <c r="DO7" s="143"/>
      <c r="DP7" s="143"/>
      <c r="DQ7" s="143"/>
      <c r="DR7" s="143"/>
      <c r="DS7" s="143"/>
      <c r="DT7" s="143"/>
      <c r="DU7" s="143"/>
      <c r="DV7" s="143"/>
      <c r="DW7" s="143"/>
      <c r="DX7" s="143"/>
      <c r="DY7" s="143"/>
      <c r="DZ7" s="143"/>
      <c r="EA7" s="143"/>
      <c r="EB7" s="143"/>
      <c r="EC7" s="143"/>
      <c r="ED7" s="143"/>
      <c r="EE7" s="143"/>
      <c r="EF7" s="143"/>
      <c r="EG7" s="143"/>
      <c r="EH7" s="143"/>
      <c r="EI7" s="143"/>
      <c r="EJ7" s="143"/>
      <c r="EK7" s="143"/>
      <c r="EL7" s="143"/>
      <c r="EM7" s="143"/>
      <c r="EN7" s="143"/>
      <c r="EO7" s="143"/>
      <c r="EP7" s="143"/>
      <c r="EQ7" s="143"/>
      <c r="ER7" s="143"/>
      <c r="ES7" s="143"/>
      <c r="ET7" s="143"/>
      <c r="EU7" s="143"/>
      <c r="EV7" s="143"/>
      <c r="EW7" s="143"/>
      <c r="EX7" s="143"/>
      <c r="EY7" s="143"/>
      <c r="EZ7" s="143"/>
      <c r="FA7" s="143"/>
      <c r="FB7" s="143"/>
      <c r="FC7" s="143"/>
      <c r="FD7" s="143"/>
      <c r="FE7" s="143"/>
      <c r="FF7" s="143"/>
      <c r="FG7" s="143"/>
      <c r="FH7" s="143"/>
      <c r="FI7" s="143"/>
      <c r="FJ7" s="143"/>
      <c r="FK7" s="143"/>
      <c r="FL7" s="143"/>
      <c r="FM7" s="143"/>
      <c r="FN7" s="143"/>
      <c r="FO7" s="143"/>
      <c r="FP7" s="143"/>
      <c r="FQ7" s="143"/>
      <c r="FR7" s="143"/>
      <c r="FS7" s="143"/>
      <c r="FT7" s="143"/>
      <c r="FU7" s="143"/>
      <c r="FV7" s="143"/>
      <c r="FW7" s="143"/>
      <c r="FX7" s="143"/>
      <c r="FY7" s="143"/>
      <c r="FZ7" s="143"/>
      <c r="GA7" s="143"/>
      <c r="GB7" s="143"/>
      <c r="GC7" s="143"/>
      <c r="GD7" s="143"/>
      <c r="GE7" s="143"/>
      <c r="GF7" s="143"/>
      <c r="GG7" s="143"/>
      <c r="GH7" s="143"/>
      <c r="GI7" s="143"/>
      <c r="GJ7" s="143"/>
      <c r="GK7" s="143"/>
      <c r="GL7" s="143"/>
      <c r="GM7" s="143"/>
      <c r="GN7" s="143"/>
      <c r="GO7" s="143"/>
      <c r="GP7" s="143"/>
      <c r="GQ7" s="143"/>
      <c r="GR7" s="143"/>
      <c r="GS7" s="143"/>
      <c r="GT7" s="143"/>
      <c r="GU7" s="143"/>
    </row>
    <row r="8" s="144" customFormat="1" ht="24" customHeight="1" spans="1:203">
      <c r="A8" s="155"/>
      <c r="B8" s="156"/>
      <c r="C8" s="143"/>
      <c r="D8" s="143"/>
      <c r="E8" s="143"/>
      <c r="F8" s="143"/>
      <c r="G8" s="143"/>
      <c r="H8" s="143"/>
      <c r="I8" s="143"/>
      <c r="J8" s="143"/>
      <c r="K8" s="143"/>
      <c r="L8" s="143"/>
      <c r="M8" s="143"/>
      <c r="N8" s="143"/>
      <c r="O8" s="143"/>
      <c r="P8" s="143"/>
      <c r="Q8" s="143"/>
      <c r="R8" s="143"/>
      <c r="S8" s="143"/>
      <c r="T8" s="143"/>
      <c r="U8" s="143"/>
      <c r="V8" s="143"/>
      <c r="W8" s="143"/>
      <c r="X8" s="143"/>
      <c r="Y8" s="143"/>
      <c r="Z8" s="143"/>
      <c r="AA8" s="143"/>
      <c r="AB8" s="143"/>
      <c r="AC8" s="143"/>
      <c r="AD8" s="143"/>
      <c r="AE8" s="143"/>
      <c r="AF8" s="143"/>
      <c r="AG8" s="143"/>
      <c r="AH8" s="143"/>
      <c r="AI8" s="143"/>
      <c r="AJ8" s="143"/>
      <c r="AK8" s="143"/>
      <c r="AL8" s="143"/>
      <c r="AM8" s="143"/>
      <c r="AN8" s="143"/>
      <c r="AO8" s="143"/>
      <c r="AP8" s="143"/>
      <c r="AQ8" s="143"/>
      <c r="AR8" s="143"/>
      <c r="AS8" s="143"/>
      <c r="AT8" s="143"/>
      <c r="AU8" s="143"/>
      <c r="AV8" s="143"/>
      <c r="AW8" s="143"/>
      <c r="AX8" s="143"/>
      <c r="AY8" s="143"/>
      <c r="AZ8" s="143"/>
      <c r="BA8" s="143"/>
      <c r="BB8" s="143"/>
      <c r="BC8" s="143"/>
      <c r="BD8" s="143"/>
      <c r="BE8" s="143"/>
      <c r="BF8" s="143"/>
      <c r="BG8" s="143"/>
      <c r="BH8" s="143"/>
      <c r="BI8" s="143"/>
      <c r="BJ8" s="143"/>
      <c r="BK8" s="143"/>
      <c r="BL8" s="143"/>
      <c r="BM8" s="143"/>
      <c r="BN8" s="143"/>
      <c r="BO8" s="143"/>
      <c r="BP8" s="143"/>
      <c r="BQ8" s="143"/>
      <c r="BR8" s="143"/>
      <c r="BS8" s="143"/>
      <c r="BT8" s="143"/>
      <c r="BU8" s="143"/>
      <c r="BV8" s="143"/>
      <c r="BW8" s="143"/>
      <c r="BX8" s="143"/>
      <c r="BY8" s="143"/>
      <c r="BZ8" s="143"/>
      <c r="CA8" s="143"/>
      <c r="CB8" s="143"/>
      <c r="CC8" s="143"/>
      <c r="CD8" s="143"/>
      <c r="CE8" s="143"/>
      <c r="CF8" s="143"/>
      <c r="CG8" s="143"/>
      <c r="CH8" s="143"/>
      <c r="CI8" s="143"/>
      <c r="CJ8" s="143"/>
      <c r="CK8" s="143"/>
      <c r="CL8" s="143"/>
      <c r="CM8" s="143"/>
      <c r="CN8" s="143"/>
      <c r="CO8" s="143"/>
      <c r="CP8" s="143"/>
      <c r="CQ8" s="143"/>
      <c r="CR8" s="143"/>
      <c r="CS8" s="143"/>
      <c r="CT8" s="143"/>
      <c r="CU8" s="143"/>
      <c r="CV8" s="143"/>
      <c r="CW8" s="143"/>
      <c r="CX8" s="143"/>
      <c r="CY8" s="143"/>
      <c r="CZ8" s="143"/>
      <c r="DA8" s="143"/>
      <c r="DB8" s="143"/>
      <c r="DC8" s="143"/>
      <c r="DD8" s="143"/>
      <c r="DE8" s="143"/>
      <c r="DF8" s="143"/>
      <c r="DG8" s="143"/>
      <c r="DH8" s="143"/>
      <c r="DI8" s="143"/>
      <c r="DJ8" s="143"/>
      <c r="DK8" s="143"/>
      <c r="DL8" s="143"/>
      <c r="DM8" s="143"/>
      <c r="DN8" s="143"/>
      <c r="DO8" s="143"/>
      <c r="DP8" s="143"/>
      <c r="DQ8" s="143"/>
      <c r="DR8" s="143"/>
      <c r="DS8" s="143"/>
      <c r="DT8" s="143"/>
      <c r="DU8" s="143"/>
      <c r="DV8" s="143"/>
      <c r="DW8" s="143"/>
      <c r="DX8" s="143"/>
      <c r="DY8" s="143"/>
      <c r="DZ8" s="143"/>
      <c r="EA8" s="143"/>
      <c r="EB8" s="143"/>
      <c r="EC8" s="143"/>
      <c r="ED8" s="143"/>
      <c r="EE8" s="143"/>
      <c r="EF8" s="143"/>
      <c r="EG8" s="143"/>
      <c r="EH8" s="143"/>
      <c r="EI8" s="143"/>
      <c r="EJ8" s="143"/>
      <c r="EK8" s="143"/>
      <c r="EL8" s="143"/>
      <c r="EM8" s="143"/>
      <c r="EN8" s="143"/>
      <c r="EO8" s="143"/>
      <c r="EP8" s="143"/>
      <c r="EQ8" s="143"/>
      <c r="ER8" s="143"/>
      <c r="ES8" s="143"/>
      <c r="ET8" s="143"/>
      <c r="EU8" s="143"/>
      <c r="EV8" s="143"/>
      <c r="EW8" s="143"/>
      <c r="EX8" s="143"/>
      <c r="EY8" s="143"/>
      <c r="EZ8" s="143"/>
      <c r="FA8" s="143"/>
      <c r="FB8" s="143"/>
      <c r="FC8" s="143"/>
      <c r="FD8" s="143"/>
      <c r="FE8" s="143"/>
      <c r="FF8" s="143"/>
      <c r="FG8" s="143"/>
      <c r="FH8" s="143"/>
      <c r="FI8" s="143"/>
      <c r="FJ8" s="143"/>
      <c r="FK8" s="143"/>
      <c r="FL8" s="143"/>
      <c r="FM8" s="143"/>
      <c r="FN8" s="143"/>
      <c r="FO8" s="143"/>
      <c r="FP8" s="143"/>
      <c r="FQ8" s="143"/>
      <c r="FR8" s="143"/>
      <c r="FS8" s="143"/>
      <c r="FT8" s="143"/>
      <c r="FU8" s="143"/>
      <c r="FV8" s="143"/>
      <c r="FW8" s="143"/>
      <c r="FX8" s="143"/>
      <c r="FY8" s="143"/>
      <c r="FZ8" s="143"/>
      <c r="GA8" s="143"/>
      <c r="GB8" s="143"/>
      <c r="GC8" s="143"/>
      <c r="GD8" s="143"/>
      <c r="GE8" s="143"/>
      <c r="GF8" s="143"/>
      <c r="GG8" s="143"/>
      <c r="GH8" s="143"/>
      <c r="GI8" s="143"/>
      <c r="GJ8" s="143"/>
      <c r="GK8" s="143"/>
      <c r="GL8" s="143"/>
      <c r="GM8" s="143"/>
      <c r="GN8" s="143"/>
      <c r="GO8" s="143"/>
      <c r="GP8" s="143"/>
      <c r="GQ8" s="143"/>
      <c r="GR8" s="143"/>
      <c r="GS8" s="143"/>
      <c r="GT8" s="143"/>
      <c r="GU8" s="143"/>
    </row>
    <row r="9" s="143" customFormat="1" ht="24" customHeight="1" spans="1:2">
      <c r="A9" s="157" t="s">
        <v>32</v>
      </c>
      <c r="B9" s="158">
        <f>B5</f>
        <v>511.47</v>
      </c>
    </row>
    <row r="10" s="143" customFormat="1" ht="24" customHeight="1" spans="2:2">
      <c r="B10" s="145"/>
    </row>
    <row r="11" s="143" customFormat="1" ht="24" customHeight="1" spans="2:2">
      <c r="B11" s="145"/>
    </row>
    <row r="12" ht="24" customHeight="1"/>
    <row r="13" ht="24" customHeight="1"/>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sheetData>
  <mergeCells count="1">
    <mergeCell ref="A2:B2"/>
  </mergeCells>
  <printOptions horizontalCentered="1"/>
  <pageMargins left="0.590277777777778" right="0.590277777777778" top="0.786805555555556" bottom="0.786805555555556" header="0.5" footer="0.5"/>
  <pageSetup paperSize="9" orientation="portrait"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95"/>
  <sheetViews>
    <sheetView showZeros="0" zoomScaleSheetLayoutView="85" topLeftCell="A25" workbookViewId="0">
      <selection activeCell="B28" sqref="B28"/>
    </sheetView>
  </sheetViews>
  <sheetFormatPr defaultColWidth="8.875" defaultRowHeight="14.25"/>
  <cols>
    <col min="1" max="1" width="60.8833333333333" style="106" customWidth="1"/>
    <col min="2" max="2" width="22.9333333333333" style="106" customWidth="1"/>
    <col min="3" max="7" width="9" style="106"/>
    <col min="8" max="16384" width="8.875" style="106"/>
  </cols>
  <sheetData>
    <row r="1" s="99" customFormat="1" ht="24" customHeight="1" spans="1:2">
      <c r="A1" s="107"/>
      <c r="B1" s="108"/>
    </row>
    <row r="2" s="100" customFormat="1" ht="42" customHeight="1" spans="1:2">
      <c r="A2" s="109" t="s">
        <v>1268</v>
      </c>
      <c r="B2" s="109"/>
    </row>
    <row r="3" s="101" customFormat="1" ht="27" customHeight="1" spans="2:2">
      <c r="B3" s="101" t="s">
        <v>1</v>
      </c>
    </row>
    <row r="4" s="124" customFormat="1" ht="30" customHeight="1" spans="1:2">
      <c r="A4" s="125" t="s">
        <v>1265</v>
      </c>
      <c r="B4" s="126" t="s">
        <v>3</v>
      </c>
    </row>
    <row r="5" s="136" customFormat="1" ht="24" customHeight="1" spans="1:225">
      <c r="A5" s="127" t="s">
        <v>1269</v>
      </c>
      <c r="B5" s="137">
        <f>SUM(B6:B10)</f>
        <v>0</v>
      </c>
      <c r="C5" s="105"/>
      <c r="D5" s="105"/>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5"/>
      <c r="AN5" s="105"/>
      <c r="AO5" s="105"/>
      <c r="AP5" s="105"/>
      <c r="AQ5" s="105"/>
      <c r="AR5" s="105"/>
      <c r="AS5" s="105"/>
      <c r="AT5" s="105"/>
      <c r="AU5" s="105"/>
      <c r="AV5" s="105"/>
      <c r="AW5" s="105"/>
      <c r="AX5" s="105"/>
      <c r="AY5" s="105"/>
      <c r="AZ5" s="105"/>
      <c r="BA5" s="105"/>
      <c r="BB5" s="105"/>
      <c r="BC5" s="105"/>
      <c r="BD5" s="105"/>
      <c r="BE5" s="105"/>
      <c r="BF5" s="105"/>
      <c r="BG5" s="105"/>
      <c r="BH5" s="105"/>
      <c r="BI5" s="105"/>
      <c r="BJ5" s="105"/>
      <c r="BK5" s="105"/>
      <c r="BL5" s="105"/>
      <c r="BM5" s="105"/>
      <c r="BN5" s="105"/>
      <c r="BO5" s="105"/>
      <c r="BP5" s="105"/>
      <c r="BQ5" s="105"/>
      <c r="BR5" s="105"/>
      <c r="BS5" s="105"/>
      <c r="BT5" s="105"/>
      <c r="BU5" s="105"/>
      <c r="BV5" s="105"/>
      <c r="BW5" s="105"/>
      <c r="BX5" s="105"/>
      <c r="BY5" s="105"/>
      <c r="BZ5" s="105"/>
      <c r="CA5" s="105"/>
      <c r="CB5" s="105"/>
      <c r="CC5" s="105"/>
      <c r="CD5" s="105"/>
      <c r="CE5" s="105"/>
      <c r="CF5" s="105"/>
      <c r="CG5" s="105"/>
      <c r="CH5" s="105"/>
      <c r="CI5" s="105"/>
      <c r="CJ5" s="105"/>
      <c r="CK5" s="105"/>
      <c r="CL5" s="105"/>
      <c r="CM5" s="105"/>
      <c r="CN5" s="105"/>
      <c r="CO5" s="105"/>
      <c r="CP5" s="105"/>
      <c r="CQ5" s="105"/>
      <c r="CR5" s="105"/>
      <c r="CS5" s="105"/>
      <c r="CT5" s="105"/>
      <c r="CU5" s="105"/>
      <c r="CV5" s="105"/>
      <c r="CW5" s="105"/>
      <c r="CX5" s="105"/>
      <c r="CY5" s="105"/>
      <c r="CZ5" s="105"/>
      <c r="DA5" s="105"/>
      <c r="DB5" s="105"/>
      <c r="DC5" s="105"/>
      <c r="DD5" s="105"/>
      <c r="DE5" s="105"/>
      <c r="DF5" s="105"/>
      <c r="DG5" s="105"/>
      <c r="DH5" s="105"/>
      <c r="DI5" s="105"/>
      <c r="DJ5" s="105"/>
      <c r="DK5" s="105"/>
      <c r="DL5" s="105"/>
      <c r="DM5" s="105"/>
      <c r="DN5" s="105"/>
      <c r="DO5" s="105"/>
      <c r="DP5" s="105"/>
      <c r="DQ5" s="105"/>
      <c r="DR5" s="105"/>
      <c r="DS5" s="105"/>
      <c r="DT5" s="105"/>
      <c r="DU5" s="105"/>
      <c r="DV5" s="105"/>
      <c r="DW5" s="105"/>
      <c r="DX5" s="105"/>
      <c r="DY5" s="105"/>
      <c r="DZ5" s="105"/>
      <c r="EA5" s="105"/>
      <c r="EB5" s="105"/>
      <c r="EC5" s="105"/>
      <c r="ED5" s="105"/>
      <c r="EE5" s="105"/>
      <c r="EF5" s="105"/>
      <c r="EG5" s="105"/>
      <c r="EH5" s="105"/>
      <c r="EI5" s="105"/>
      <c r="EJ5" s="105"/>
      <c r="EK5" s="105"/>
      <c r="EL5" s="105"/>
      <c r="EM5" s="105"/>
      <c r="EN5" s="105"/>
      <c r="EO5" s="105"/>
      <c r="EP5" s="105"/>
      <c r="EQ5" s="105"/>
      <c r="ER5" s="105"/>
      <c r="ES5" s="105"/>
      <c r="ET5" s="105"/>
      <c r="EU5" s="105"/>
      <c r="EV5" s="105"/>
      <c r="EW5" s="105"/>
      <c r="EX5" s="105"/>
      <c r="EY5" s="105"/>
      <c r="EZ5" s="105"/>
      <c r="FA5" s="105"/>
      <c r="FB5" s="105"/>
      <c r="FC5" s="105"/>
      <c r="FD5" s="105"/>
      <c r="FE5" s="105"/>
      <c r="FF5" s="105"/>
      <c r="FG5" s="105"/>
      <c r="FH5" s="105"/>
      <c r="FI5" s="105"/>
      <c r="FJ5" s="105"/>
      <c r="FK5" s="105"/>
      <c r="FL5" s="105"/>
      <c r="FM5" s="105"/>
      <c r="FN5" s="105"/>
      <c r="FO5" s="105"/>
      <c r="FP5" s="105"/>
      <c r="FQ5" s="105"/>
      <c r="FR5" s="105"/>
      <c r="FS5" s="105"/>
      <c r="FT5" s="105"/>
      <c r="FU5" s="105"/>
      <c r="FV5" s="105"/>
      <c r="FW5" s="105"/>
      <c r="FX5" s="105"/>
      <c r="FY5" s="105"/>
      <c r="FZ5" s="105"/>
      <c r="GA5" s="105"/>
      <c r="GB5" s="105"/>
      <c r="GC5" s="105"/>
      <c r="GD5" s="105"/>
      <c r="GE5" s="105"/>
      <c r="GF5" s="105"/>
      <c r="GG5" s="105"/>
      <c r="GH5" s="105"/>
      <c r="GI5" s="105"/>
      <c r="GJ5" s="105"/>
      <c r="GK5" s="105"/>
      <c r="GL5" s="105"/>
      <c r="GM5" s="105"/>
      <c r="GN5" s="105"/>
      <c r="GO5" s="105"/>
      <c r="GP5" s="105"/>
      <c r="GQ5" s="105"/>
      <c r="GR5" s="105"/>
      <c r="GS5" s="105"/>
      <c r="GT5" s="105"/>
      <c r="GU5" s="105"/>
      <c r="GV5" s="105"/>
      <c r="GW5" s="105"/>
      <c r="GX5" s="105"/>
      <c r="GY5" s="105"/>
      <c r="GZ5" s="105"/>
      <c r="HA5" s="105"/>
      <c r="HB5" s="105"/>
      <c r="HC5" s="105"/>
      <c r="HD5" s="105"/>
      <c r="HE5" s="105"/>
      <c r="HF5" s="105"/>
      <c r="HG5" s="105"/>
      <c r="HH5" s="105"/>
      <c r="HI5" s="105"/>
      <c r="HJ5" s="105"/>
      <c r="HK5" s="105"/>
      <c r="HL5" s="105"/>
      <c r="HM5" s="105"/>
      <c r="HN5" s="105"/>
      <c r="HO5" s="105"/>
      <c r="HP5" s="105"/>
      <c r="HQ5" s="105"/>
    </row>
    <row r="6" s="105" customFormat="1" ht="24" customHeight="1" spans="1:227">
      <c r="A6" s="20" t="s">
        <v>1270</v>
      </c>
      <c r="B6" s="131"/>
      <c r="HR6" s="106"/>
      <c r="HS6" s="106"/>
    </row>
    <row r="7" s="105" customFormat="1" ht="24" customHeight="1" spans="1:227">
      <c r="A7" s="116" t="s">
        <v>1271</v>
      </c>
      <c r="B7" s="131"/>
      <c r="HR7" s="106"/>
      <c r="HS7" s="106"/>
    </row>
    <row r="8" s="105" customFormat="1" ht="24" customHeight="1" spans="1:227">
      <c r="A8" s="116" t="s">
        <v>1272</v>
      </c>
      <c r="B8" s="131"/>
      <c r="HR8" s="106"/>
      <c r="HS8" s="106"/>
    </row>
    <row r="9" s="105" customFormat="1" ht="24" customHeight="1" spans="1:227">
      <c r="A9" s="116" t="s">
        <v>1273</v>
      </c>
      <c r="B9" s="131"/>
      <c r="HR9" s="106"/>
      <c r="HS9" s="106"/>
    </row>
    <row r="10" s="105" customFormat="1" ht="24" customHeight="1" spans="1:227">
      <c r="A10" s="138" t="s">
        <v>1274</v>
      </c>
      <c r="B10" s="131"/>
      <c r="HR10" s="106"/>
      <c r="HS10" s="106"/>
    </row>
    <row r="11" s="136" customFormat="1" ht="24" customHeight="1" spans="1:225">
      <c r="A11" s="127" t="s">
        <v>1275</v>
      </c>
      <c r="B11" s="137">
        <f>SUM(B12:B15)</f>
        <v>0</v>
      </c>
      <c r="C11" s="105"/>
      <c r="D11" s="105"/>
      <c r="E11" s="105"/>
      <c r="F11" s="105"/>
      <c r="G11" s="105"/>
      <c r="H11" s="105"/>
      <c r="I11" s="105"/>
      <c r="J11" s="105"/>
      <c r="K11" s="105"/>
      <c r="L11" s="105"/>
      <c r="M11" s="105"/>
      <c r="N11" s="105"/>
      <c r="O11" s="105"/>
      <c r="P11" s="105"/>
      <c r="Q11" s="105"/>
      <c r="R11" s="105"/>
      <c r="S11" s="105"/>
      <c r="T11" s="105"/>
      <c r="U11" s="105"/>
      <c r="V11" s="105"/>
      <c r="W11" s="105"/>
      <c r="X11" s="105"/>
      <c r="Y11" s="105"/>
      <c r="Z11" s="105"/>
      <c r="AA11" s="105"/>
      <c r="AB11" s="105"/>
      <c r="AC11" s="105"/>
      <c r="AD11" s="105"/>
      <c r="AE11" s="105"/>
      <c r="AF11" s="105"/>
      <c r="AG11" s="105"/>
      <c r="AH11" s="105"/>
      <c r="AI11" s="105"/>
      <c r="AJ11" s="105"/>
      <c r="AK11" s="105"/>
      <c r="AL11" s="105"/>
      <c r="AM11" s="105"/>
      <c r="AN11" s="105"/>
      <c r="AO11" s="105"/>
      <c r="AP11" s="105"/>
      <c r="AQ11" s="105"/>
      <c r="AR11" s="105"/>
      <c r="AS11" s="105"/>
      <c r="AT11" s="105"/>
      <c r="AU11" s="105"/>
      <c r="AV11" s="105"/>
      <c r="AW11" s="105"/>
      <c r="AX11" s="105"/>
      <c r="AY11" s="105"/>
      <c r="AZ11" s="105"/>
      <c r="BA11" s="105"/>
      <c r="BB11" s="105"/>
      <c r="BC11" s="105"/>
      <c r="BD11" s="105"/>
      <c r="BE11" s="105"/>
      <c r="BF11" s="105"/>
      <c r="BG11" s="105"/>
      <c r="BH11" s="105"/>
      <c r="BI11" s="105"/>
      <c r="BJ11" s="105"/>
      <c r="BK11" s="105"/>
      <c r="BL11" s="105"/>
      <c r="BM11" s="105"/>
      <c r="BN11" s="105"/>
      <c r="BO11" s="105"/>
      <c r="BP11" s="105"/>
      <c r="BQ11" s="105"/>
      <c r="BR11" s="105"/>
      <c r="BS11" s="105"/>
      <c r="BT11" s="105"/>
      <c r="BU11" s="105"/>
      <c r="BV11" s="105"/>
      <c r="BW11" s="105"/>
      <c r="BX11" s="105"/>
      <c r="BY11" s="105"/>
      <c r="BZ11" s="105"/>
      <c r="CA11" s="105"/>
      <c r="CB11" s="105"/>
      <c r="CC11" s="105"/>
      <c r="CD11" s="105"/>
      <c r="CE11" s="105"/>
      <c r="CF11" s="105"/>
      <c r="CG11" s="105"/>
      <c r="CH11" s="105"/>
      <c r="CI11" s="105"/>
      <c r="CJ11" s="105"/>
      <c r="CK11" s="105"/>
      <c r="CL11" s="105"/>
      <c r="CM11" s="105"/>
      <c r="CN11" s="105"/>
      <c r="CO11" s="105"/>
      <c r="CP11" s="105"/>
      <c r="CQ11" s="105"/>
      <c r="CR11" s="105"/>
      <c r="CS11" s="105"/>
      <c r="CT11" s="105"/>
      <c r="CU11" s="105"/>
      <c r="CV11" s="105"/>
      <c r="CW11" s="105"/>
      <c r="CX11" s="105"/>
      <c r="CY11" s="105"/>
      <c r="CZ11" s="105"/>
      <c r="DA11" s="105"/>
      <c r="DB11" s="105"/>
      <c r="DC11" s="105"/>
      <c r="DD11" s="105"/>
      <c r="DE11" s="105"/>
      <c r="DF11" s="105"/>
      <c r="DG11" s="105"/>
      <c r="DH11" s="105"/>
      <c r="DI11" s="105"/>
      <c r="DJ11" s="105"/>
      <c r="DK11" s="105"/>
      <c r="DL11" s="105"/>
      <c r="DM11" s="105"/>
      <c r="DN11" s="105"/>
      <c r="DO11" s="105"/>
      <c r="DP11" s="105"/>
      <c r="DQ11" s="105"/>
      <c r="DR11" s="105"/>
      <c r="DS11" s="105"/>
      <c r="DT11" s="105"/>
      <c r="DU11" s="105"/>
      <c r="DV11" s="105"/>
      <c r="DW11" s="105"/>
      <c r="DX11" s="105"/>
      <c r="DY11" s="105"/>
      <c r="DZ11" s="105"/>
      <c r="EA11" s="105"/>
      <c r="EB11" s="105"/>
      <c r="EC11" s="105"/>
      <c r="ED11" s="105"/>
      <c r="EE11" s="105"/>
      <c r="EF11" s="105"/>
      <c r="EG11" s="105"/>
      <c r="EH11" s="105"/>
      <c r="EI11" s="105"/>
      <c r="EJ11" s="105"/>
      <c r="EK11" s="105"/>
      <c r="EL11" s="105"/>
      <c r="EM11" s="105"/>
      <c r="EN11" s="105"/>
      <c r="EO11" s="105"/>
      <c r="EP11" s="105"/>
      <c r="EQ11" s="105"/>
      <c r="ER11" s="105"/>
      <c r="ES11" s="105"/>
      <c r="ET11" s="105"/>
      <c r="EU11" s="105"/>
      <c r="EV11" s="105"/>
      <c r="EW11" s="105"/>
      <c r="EX11" s="105"/>
      <c r="EY11" s="105"/>
      <c r="EZ11" s="105"/>
      <c r="FA11" s="105"/>
      <c r="FB11" s="105"/>
      <c r="FC11" s="105"/>
      <c r="FD11" s="105"/>
      <c r="FE11" s="105"/>
      <c r="FF11" s="105"/>
      <c r="FG11" s="105"/>
      <c r="FH11" s="105"/>
      <c r="FI11" s="105"/>
      <c r="FJ11" s="105"/>
      <c r="FK11" s="105"/>
      <c r="FL11" s="105"/>
      <c r="FM11" s="105"/>
      <c r="FN11" s="105"/>
      <c r="FO11" s="105"/>
      <c r="FP11" s="105"/>
      <c r="FQ11" s="105"/>
      <c r="FR11" s="105"/>
      <c r="FS11" s="105"/>
      <c r="FT11" s="105"/>
      <c r="FU11" s="105"/>
      <c r="FV11" s="105"/>
      <c r="FW11" s="105"/>
      <c r="FX11" s="105"/>
      <c r="FY11" s="105"/>
      <c r="FZ11" s="105"/>
      <c r="GA11" s="105"/>
      <c r="GB11" s="105"/>
      <c r="GC11" s="105"/>
      <c r="GD11" s="105"/>
      <c r="GE11" s="105"/>
      <c r="GF11" s="105"/>
      <c r="GG11" s="105"/>
      <c r="GH11" s="105"/>
      <c r="GI11" s="105"/>
      <c r="GJ11" s="105"/>
      <c r="GK11" s="105"/>
      <c r="GL11" s="105"/>
      <c r="GM11" s="105"/>
      <c r="GN11" s="105"/>
      <c r="GO11" s="105"/>
      <c r="GP11" s="105"/>
      <c r="GQ11" s="105"/>
      <c r="GR11" s="105"/>
      <c r="GS11" s="105"/>
      <c r="GT11" s="105"/>
      <c r="GU11" s="105"/>
      <c r="GV11" s="105"/>
      <c r="GW11" s="105"/>
      <c r="GX11" s="105"/>
      <c r="GY11" s="105"/>
      <c r="GZ11" s="105"/>
      <c r="HA11" s="105"/>
      <c r="HB11" s="105"/>
      <c r="HC11" s="105"/>
      <c r="HD11" s="105"/>
      <c r="HE11" s="105"/>
      <c r="HF11" s="105"/>
      <c r="HG11" s="105"/>
      <c r="HH11" s="105"/>
      <c r="HI11" s="105"/>
      <c r="HJ11" s="105"/>
      <c r="HK11" s="105"/>
      <c r="HL11" s="105"/>
      <c r="HM11" s="105"/>
      <c r="HN11" s="105"/>
      <c r="HO11" s="105"/>
      <c r="HP11" s="105"/>
      <c r="HQ11" s="105"/>
    </row>
    <row r="12" s="105" customFormat="1" ht="24" customHeight="1" spans="1:227">
      <c r="A12" s="20" t="s">
        <v>1276</v>
      </c>
      <c r="B12" s="131"/>
      <c r="HR12" s="106"/>
      <c r="HS12" s="106"/>
    </row>
    <row r="13" s="105" customFormat="1" ht="24" customHeight="1" spans="1:227">
      <c r="A13" s="116" t="s">
        <v>1277</v>
      </c>
      <c r="B13" s="131"/>
      <c r="HR13" s="106"/>
      <c r="HS13" s="106"/>
    </row>
    <row r="14" s="105" customFormat="1" ht="24" customHeight="1" spans="1:227">
      <c r="A14" s="116" t="s">
        <v>1278</v>
      </c>
      <c r="B14" s="131"/>
      <c r="HR14" s="106"/>
      <c r="HS14" s="106"/>
    </row>
    <row r="15" s="105" customFormat="1" ht="24" customHeight="1" spans="1:227">
      <c r="A15" s="116" t="s">
        <v>1279</v>
      </c>
      <c r="B15" s="131"/>
      <c r="HR15" s="106"/>
      <c r="HS15" s="106"/>
    </row>
    <row r="16" s="136" customFormat="1" ht="24" customHeight="1" spans="1:225">
      <c r="A16" s="127" t="s">
        <v>1280</v>
      </c>
      <c r="B16" s="137">
        <f>SUM(B17:B20)</f>
        <v>0</v>
      </c>
      <c r="C16" s="105"/>
      <c r="D16" s="105"/>
      <c r="E16" s="105"/>
      <c r="F16" s="105"/>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row>
    <row r="17" s="105" customFormat="1" ht="24" customHeight="1" spans="1:227">
      <c r="A17" s="20" t="s">
        <v>1281</v>
      </c>
      <c r="B17" s="131"/>
      <c r="HR17" s="106"/>
      <c r="HS17" s="106"/>
    </row>
    <row r="18" s="105" customFormat="1" ht="24" customHeight="1" spans="1:227">
      <c r="A18" s="20" t="s">
        <v>1282</v>
      </c>
      <c r="B18" s="131"/>
      <c r="HR18" s="106"/>
      <c r="HS18" s="106"/>
    </row>
    <row r="19" s="105" customFormat="1" ht="24" customHeight="1" spans="1:227">
      <c r="A19" s="20" t="s">
        <v>1283</v>
      </c>
      <c r="B19" s="131"/>
      <c r="HR19" s="106"/>
      <c r="HS19" s="106"/>
    </row>
    <row r="20" s="105" customFormat="1" ht="24" customHeight="1" spans="1:227">
      <c r="A20" s="20" t="s">
        <v>1284</v>
      </c>
      <c r="B20" s="131"/>
      <c r="HR20" s="106"/>
      <c r="HS20" s="106"/>
    </row>
    <row r="21" s="136" customFormat="1" ht="24" customHeight="1" spans="1:225">
      <c r="A21" s="127" t="s">
        <v>1285</v>
      </c>
      <c r="B21" s="137">
        <f>SUM(B22:B26)</f>
        <v>0</v>
      </c>
      <c r="C21" s="105"/>
      <c r="D21" s="105"/>
      <c r="E21" s="105"/>
      <c r="F21" s="105"/>
      <c r="G21" s="105"/>
      <c r="H21" s="105"/>
      <c r="I21" s="105"/>
      <c r="J21" s="105"/>
      <c r="K21" s="105"/>
      <c r="L21" s="105"/>
      <c r="M21" s="105"/>
      <c r="N21" s="105"/>
      <c r="O21" s="105"/>
      <c r="P21" s="105"/>
      <c r="Q21" s="105"/>
      <c r="R21" s="105"/>
      <c r="S21" s="105"/>
      <c r="T21" s="105"/>
      <c r="U21" s="105"/>
      <c r="V21" s="105"/>
      <c r="W21" s="105"/>
      <c r="X21" s="105"/>
      <c r="Y21" s="105"/>
      <c r="Z21" s="105"/>
      <c r="AA21" s="105"/>
      <c r="AB21" s="105"/>
      <c r="AC21" s="105"/>
      <c r="AD21" s="105"/>
      <c r="AE21" s="105"/>
      <c r="AF21" s="105"/>
      <c r="AG21" s="105"/>
      <c r="AH21" s="105"/>
      <c r="AI21" s="105"/>
      <c r="AJ21" s="105"/>
      <c r="AK21" s="105"/>
      <c r="AL21" s="105"/>
      <c r="AM21" s="105"/>
      <c r="AN21" s="105"/>
      <c r="AO21" s="105"/>
      <c r="AP21" s="105"/>
      <c r="AQ21" s="105"/>
      <c r="AR21" s="105"/>
      <c r="AS21" s="105"/>
      <c r="AT21" s="105"/>
      <c r="AU21" s="105"/>
      <c r="AV21" s="105"/>
      <c r="AW21" s="105"/>
      <c r="AX21" s="105"/>
      <c r="AY21" s="105"/>
      <c r="AZ21" s="105"/>
      <c r="BA21" s="105"/>
      <c r="BB21" s="105"/>
      <c r="BC21" s="105"/>
      <c r="BD21" s="105"/>
      <c r="BE21" s="105"/>
      <c r="BF21" s="105"/>
      <c r="BG21" s="105"/>
      <c r="BH21" s="105"/>
      <c r="BI21" s="105"/>
      <c r="BJ21" s="105"/>
      <c r="BK21" s="105"/>
      <c r="BL21" s="105"/>
      <c r="BM21" s="105"/>
      <c r="BN21" s="105"/>
      <c r="BO21" s="105"/>
      <c r="BP21" s="105"/>
      <c r="BQ21" s="105"/>
      <c r="BR21" s="105"/>
      <c r="BS21" s="105"/>
      <c r="BT21" s="105"/>
      <c r="BU21" s="105"/>
      <c r="BV21" s="105"/>
      <c r="BW21" s="105"/>
      <c r="BX21" s="105"/>
      <c r="BY21" s="105"/>
      <c r="BZ21" s="105"/>
      <c r="CA21" s="105"/>
      <c r="CB21" s="105"/>
      <c r="CC21" s="105"/>
      <c r="CD21" s="105"/>
      <c r="CE21" s="105"/>
      <c r="CF21" s="105"/>
      <c r="CG21" s="105"/>
      <c r="CH21" s="105"/>
      <c r="CI21" s="105"/>
      <c r="CJ21" s="105"/>
      <c r="CK21" s="105"/>
      <c r="CL21" s="105"/>
      <c r="CM21" s="105"/>
      <c r="CN21" s="105"/>
      <c r="CO21" s="105"/>
      <c r="CP21" s="105"/>
      <c r="CQ21" s="105"/>
      <c r="CR21" s="105"/>
      <c r="CS21" s="105"/>
      <c r="CT21" s="105"/>
      <c r="CU21" s="105"/>
      <c r="CV21" s="105"/>
      <c r="CW21" s="105"/>
      <c r="CX21" s="105"/>
      <c r="CY21" s="105"/>
      <c r="CZ21" s="105"/>
      <c r="DA21" s="105"/>
      <c r="DB21" s="105"/>
      <c r="DC21" s="105"/>
      <c r="DD21" s="105"/>
      <c r="DE21" s="105"/>
      <c r="DF21" s="105"/>
      <c r="DG21" s="105"/>
      <c r="DH21" s="105"/>
      <c r="DI21" s="105"/>
      <c r="DJ21" s="105"/>
      <c r="DK21" s="105"/>
      <c r="DL21" s="105"/>
      <c r="DM21" s="105"/>
      <c r="DN21" s="105"/>
      <c r="DO21" s="105"/>
      <c r="DP21" s="105"/>
      <c r="DQ21" s="105"/>
      <c r="DR21" s="105"/>
      <c r="DS21" s="105"/>
      <c r="DT21" s="105"/>
      <c r="DU21" s="105"/>
      <c r="DV21" s="105"/>
      <c r="DW21" s="105"/>
      <c r="DX21" s="105"/>
      <c r="DY21" s="105"/>
      <c r="DZ21" s="105"/>
      <c r="EA21" s="105"/>
      <c r="EB21" s="105"/>
      <c r="EC21" s="105"/>
      <c r="ED21" s="105"/>
      <c r="EE21" s="105"/>
      <c r="EF21" s="105"/>
      <c r="EG21" s="105"/>
      <c r="EH21" s="105"/>
      <c r="EI21" s="105"/>
      <c r="EJ21" s="105"/>
      <c r="EK21" s="105"/>
      <c r="EL21" s="105"/>
      <c r="EM21" s="105"/>
      <c r="EN21" s="105"/>
      <c r="EO21" s="105"/>
      <c r="EP21" s="105"/>
      <c r="EQ21" s="105"/>
      <c r="ER21" s="105"/>
      <c r="ES21" s="105"/>
      <c r="ET21" s="105"/>
      <c r="EU21" s="105"/>
      <c r="EV21" s="105"/>
      <c r="EW21" s="105"/>
      <c r="EX21" s="105"/>
      <c r="EY21" s="105"/>
      <c r="EZ21" s="105"/>
      <c r="FA21" s="105"/>
      <c r="FB21" s="105"/>
      <c r="FC21" s="105"/>
      <c r="FD21" s="105"/>
      <c r="FE21" s="105"/>
      <c r="FF21" s="105"/>
      <c r="FG21" s="105"/>
      <c r="FH21" s="105"/>
      <c r="FI21" s="105"/>
      <c r="FJ21" s="105"/>
      <c r="FK21" s="105"/>
      <c r="FL21" s="105"/>
      <c r="FM21" s="105"/>
      <c r="FN21" s="105"/>
      <c r="FO21" s="105"/>
      <c r="FP21" s="105"/>
      <c r="FQ21" s="105"/>
      <c r="FR21" s="105"/>
      <c r="FS21" s="105"/>
      <c r="FT21" s="105"/>
      <c r="FU21" s="105"/>
      <c r="FV21" s="105"/>
      <c r="FW21" s="105"/>
      <c r="FX21" s="105"/>
      <c r="FY21" s="105"/>
      <c r="FZ21" s="105"/>
      <c r="GA21" s="105"/>
      <c r="GB21" s="105"/>
      <c r="GC21" s="105"/>
      <c r="GD21" s="105"/>
      <c r="GE21" s="105"/>
      <c r="GF21" s="105"/>
      <c r="GG21" s="105"/>
      <c r="GH21" s="105"/>
      <c r="GI21" s="105"/>
      <c r="GJ21" s="105"/>
      <c r="GK21" s="105"/>
      <c r="GL21" s="105"/>
      <c r="GM21" s="105"/>
      <c r="GN21" s="105"/>
      <c r="GO21" s="105"/>
      <c r="GP21" s="105"/>
      <c r="GQ21" s="105"/>
      <c r="GR21" s="105"/>
      <c r="GS21" s="105"/>
      <c r="GT21" s="105"/>
      <c r="GU21" s="105"/>
      <c r="GV21" s="105"/>
      <c r="GW21" s="105"/>
      <c r="GX21" s="105"/>
      <c r="GY21" s="105"/>
      <c r="GZ21" s="105"/>
      <c r="HA21" s="105"/>
      <c r="HB21" s="105"/>
      <c r="HC21" s="105"/>
      <c r="HD21" s="105"/>
      <c r="HE21" s="105"/>
      <c r="HF21" s="105"/>
      <c r="HG21" s="105"/>
      <c r="HH21" s="105"/>
      <c r="HI21" s="105"/>
      <c r="HJ21" s="105"/>
      <c r="HK21" s="105"/>
      <c r="HL21" s="105"/>
      <c r="HM21" s="105"/>
      <c r="HN21" s="105"/>
      <c r="HO21" s="105"/>
      <c r="HP21" s="105"/>
      <c r="HQ21" s="105"/>
    </row>
    <row r="22" s="105" customFormat="1" ht="24" customHeight="1" spans="1:2">
      <c r="A22" s="20" t="s">
        <v>1286</v>
      </c>
      <c r="B22" s="131"/>
    </row>
    <row r="23" s="105" customFormat="1" ht="24" customHeight="1" spans="1:2">
      <c r="A23" s="20" t="s">
        <v>1287</v>
      </c>
      <c r="B23" s="131"/>
    </row>
    <row r="24" s="105" customFormat="1" ht="24" customHeight="1" spans="1:2">
      <c r="A24" s="20" t="s">
        <v>1288</v>
      </c>
      <c r="B24" s="131"/>
    </row>
    <row r="25" s="105" customFormat="1" ht="24" customHeight="1" spans="1:2">
      <c r="A25" s="20" t="s">
        <v>1289</v>
      </c>
      <c r="B25" s="131"/>
    </row>
    <row r="26" s="105" customFormat="1" ht="24" customHeight="1" spans="1:2">
      <c r="A26" s="20" t="s">
        <v>1290</v>
      </c>
      <c r="B26" s="131"/>
    </row>
    <row r="27" s="136" customFormat="1" ht="24" customHeight="1" spans="1:225">
      <c r="A27" s="114" t="s">
        <v>1291</v>
      </c>
      <c r="B27" s="137">
        <f>SUM(B28:B33)</f>
        <v>34379.38</v>
      </c>
      <c r="C27" s="105"/>
      <c r="D27" s="105"/>
      <c r="E27" s="105"/>
      <c r="F27" s="105"/>
      <c r="G27" s="105"/>
      <c r="H27" s="105"/>
      <c r="I27" s="105"/>
      <c r="J27" s="105"/>
      <c r="K27" s="105"/>
      <c r="L27" s="105"/>
      <c r="M27" s="105"/>
      <c r="N27" s="105"/>
      <c r="O27" s="105"/>
      <c r="P27" s="105"/>
      <c r="Q27" s="105"/>
      <c r="R27" s="105"/>
      <c r="S27" s="105"/>
      <c r="T27" s="105"/>
      <c r="U27" s="105"/>
      <c r="V27" s="105"/>
      <c r="W27" s="105"/>
      <c r="X27" s="105"/>
      <c r="Y27" s="105"/>
      <c r="Z27" s="105"/>
      <c r="AA27" s="105"/>
      <c r="AB27" s="105"/>
      <c r="AC27" s="105"/>
      <c r="AD27" s="105"/>
      <c r="AE27" s="105"/>
      <c r="AF27" s="105"/>
      <c r="AG27" s="105"/>
      <c r="AH27" s="105"/>
      <c r="AI27" s="105"/>
      <c r="AJ27" s="105"/>
      <c r="AK27" s="105"/>
      <c r="AL27" s="105"/>
      <c r="AM27" s="105"/>
      <c r="AN27" s="105"/>
      <c r="AO27" s="105"/>
      <c r="AP27" s="105"/>
      <c r="AQ27" s="105"/>
      <c r="AR27" s="105"/>
      <c r="AS27" s="105"/>
      <c r="AT27" s="105"/>
      <c r="AU27" s="105"/>
      <c r="AV27" s="105"/>
      <c r="AW27" s="105"/>
      <c r="AX27" s="105"/>
      <c r="AY27" s="105"/>
      <c r="AZ27" s="105"/>
      <c r="BA27" s="105"/>
      <c r="BB27" s="105"/>
      <c r="BC27" s="105"/>
      <c r="BD27" s="105"/>
      <c r="BE27" s="105"/>
      <c r="BF27" s="105"/>
      <c r="BG27" s="105"/>
      <c r="BH27" s="105"/>
      <c r="BI27" s="105"/>
      <c r="BJ27" s="105"/>
      <c r="BK27" s="105"/>
      <c r="BL27" s="105"/>
      <c r="BM27" s="105"/>
      <c r="BN27" s="105"/>
      <c r="BO27" s="105"/>
      <c r="BP27" s="105"/>
      <c r="BQ27" s="105"/>
      <c r="BR27" s="105"/>
      <c r="BS27" s="105"/>
      <c r="BT27" s="105"/>
      <c r="BU27" s="105"/>
      <c r="BV27" s="105"/>
      <c r="BW27" s="105"/>
      <c r="BX27" s="105"/>
      <c r="BY27" s="105"/>
      <c r="BZ27" s="105"/>
      <c r="CA27" s="105"/>
      <c r="CB27" s="105"/>
      <c r="CC27" s="105"/>
      <c r="CD27" s="105"/>
      <c r="CE27" s="105"/>
      <c r="CF27" s="105"/>
      <c r="CG27" s="105"/>
      <c r="CH27" s="105"/>
      <c r="CI27" s="105"/>
      <c r="CJ27" s="105"/>
      <c r="CK27" s="105"/>
      <c r="CL27" s="105"/>
      <c r="CM27" s="105"/>
      <c r="CN27" s="105"/>
      <c r="CO27" s="105"/>
      <c r="CP27" s="105"/>
      <c r="CQ27" s="105"/>
      <c r="CR27" s="105"/>
      <c r="CS27" s="105"/>
      <c r="CT27" s="105"/>
      <c r="CU27" s="105"/>
      <c r="CV27" s="105"/>
      <c r="CW27" s="105"/>
      <c r="CX27" s="105"/>
      <c r="CY27" s="105"/>
      <c r="CZ27" s="105"/>
      <c r="DA27" s="105"/>
      <c r="DB27" s="105"/>
      <c r="DC27" s="105"/>
      <c r="DD27" s="105"/>
      <c r="DE27" s="105"/>
      <c r="DF27" s="105"/>
      <c r="DG27" s="105"/>
      <c r="DH27" s="105"/>
      <c r="DI27" s="105"/>
      <c r="DJ27" s="105"/>
      <c r="DK27" s="105"/>
      <c r="DL27" s="105"/>
      <c r="DM27" s="105"/>
      <c r="DN27" s="105"/>
      <c r="DO27" s="105"/>
      <c r="DP27" s="105"/>
      <c r="DQ27" s="105"/>
      <c r="DR27" s="105"/>
      <c r="DS27" s="105"/>
      <c r="DT27" s="105"/>
      <c r="DU27" s="105"/>
      <c r="DV27" s="105"/>
      <c r="DW27" s="105"/>
      <c r="DX27" s="105"/>
      <c r="DY27" s="105"/>
      <c r="DZ27" s="105"/>
      <c r="EA27" s="105"/>
      <c r="EB27" s="105"/>
      <c r="EC27" s="105"/>
      <c r="ED27" s="105"/>
      <c r="EE27" s="105"/>
      <c r="EF27" s="105"/>
      <c r="EG27" s="105"/>
      <c r="EH27" s="105"/>
      <c r="EI27" s="105"/>
      <c r="EJ27" s="105"/>
      <c r="EK27" s="105"/>
      <c r="EL27" s="105"/>
      <c r="EM27" s="105"/>
      <c r="EN27" s="105"/>
      <c r="EO27" s="105"/>
      <c r="EP27" s="105"/>
      <c r="EQ27" s="105"/>
      <c r="ER27" s="105"/>
      <c r="ES27" s="105"/>
      <c r="ET27" s="105"/>
      <c r="EU27" s="105"/>
      <c r="EV27" s="105"/>
      <c r="EW27" s="105"/>
      <c r="EX27" s="105"/>
      <c r="EY27" s="105"/>
      <c r="EZ27" s="105"/>
      <c r="FA27" s="105"/>
      <c r="FB27" s="105"/>
      <c r="FC27" s="105"/>
      <c r="FD27" s="105"/>
      <c r="FE27" s="105"/>
      <c r="FF27" s="105"/>
      <c r="FG27" s="105"/>
      <c r="FH27" s="105"/>
      <c r="FI27" s="105"/>
      <c r="FJ27" s="105"/>
      <c r="FK27" s="105"/>
      <c r="FL27" s="105"/>
      <c r="FM27" s="105"/>
      <c r="FN27" s="105"/>
      <c r="FO27" s="105"/>
      <c r="FP27" s="105"/>
      <c r="FQ27" s="105"/>
      <c r="FR27" s="105"/>
      <c r="FS27" s="105"/>
      <c r="FT27" s="105"/>
      <c r="FU27" s="105"/>
      <c r="FV27" s="105"/>
      <c r="FW27" s="105"/>
      <c r="FX27" s="105"/>
      <c r="FY27" s="105"/>
      <c r="FZ27" s="105"/>
      <c r="GA27" s="105"/>
      <c r="GB27" s="105"/>
      <c r="GC27" s="105"/>
      <c r="GD27" s="105"/>
      <c r="GE27" s="105"/>
      <c r="GF27" s="105"/>
      <c r="GG27" s="105"/>
      <c r="GH27" s="105"/>
      <c r="GI27" s="105"/>
      <c r="GJ27" s="105"/>
      <c r="GK27" s="105"/>
      <c r="GL27" s="105"/>
      <c r="GM27" s="105"/>
      <c r="GN27" s="105"/>
      <c r="GO27" s="105"/>
      <c r="GP27" s="105"/>
      <c r="GQ27" s="105"/>
      <c r="GR27" s="105"/>
      <c r="GS27" s="105"/>
      <c r="GT27" s="105"/>
      <c r="GU27" s="105"/>
      <c r="GV27" s="105"/>
      <c r="GW27" s="105"/>
      <c r="GX27" s="105"/>
      <c r="GY27" s="105"/>
      <c r="GZ27" s="105"/>
      <c r="HA27" s="105"/>
      <c r="HB27" s="105"/>
      <c r="HC27" s="105"/>
      <c r="HD27" s="105"/>
      <c r="HE27" s="105"/>
      <c r="HF27" s="105"/>
      <c r="HG27" s="105"/>
      <c r="HH27" s="105"/>
      <c r="HI27" s="105"/>
      <c r="HJ27" s="105"/>
      <c r="HK27" s="105"/>
      <c r="HL27" s="105"/>
      <c r="HM27" s="105"/>
      <c r="HN27" s="105"/>
      <c r="HO27" s="105"/>
      <c r="HP27" s="105"/>
      <c r="HQ27" s="105"/>
    </row>
    <row r="28" s="105" customFormat="1" ht="24" customHeight="1" spans="1:2">
      <c r="A28" s="20" t="s">
        <v>1292</v>
      </c>
      <c r="B28" s="132">
        <v>8621.74</v>
      </c>
    </row>
    <row r="29" s="105" customFormat="1" ht="24" customHeight="1" spans="1:2">
      <c r="A29" s="20" t="s">
        <v>1293</v>
      </c>
      <c r="B29" s="139">
        <v>22552.9</v>
      </c>
    </row>
    <row r="30" s="105" customFormat="1" ht="24" customHeight="1" spans="1:2">
      <c r="A30" s="20" t="s">
        <v>1294</v>
      </c>
      <c r="B30" s="140">
        <v>310</v>
      </c>
    </row>
    <row r="31" s="105" customFormat="1" ht="24" customHeight="1" spans="1:2">
      <c r="A31" s="20" t="s">
        <v>1295</v>
      </c>
      <c r="B31" s="140">
        <v>2844.74</v>
      </c>
    </row>
    <row r="32" s="105" customFormat="1" ht="24" customHeight="1" spans="1:2">
      <c r="A32" s="20" t="s">
        <v>1296</v>
      </c>
      <c r="B32" s="131"/>
    </row>
    <row r="33" s="105" customFormat="1" ht="24" customHeight="1" spans="1:2">
      <c r="A33" s="20" t="s">
        <v>1297</v>
      </c>
      <c r="B33" s="140">
        <v>50</v>
      </c>
    </row>
    <row r="34" s="136" customFormat="1" ht="24" customHeight="1" spans="1:225">
      <c r="A34" s="114" t="s">
        <v>1298</v>
      </c>
      <c r="B34" s="137">
        <f>SUM(B35:B39)</f>
        <v>0</v>
      </c>
      <c r="C34" s="105"/>
      <c r="D34" s="105"/>
      <c r="E34" s="105"/>
      <c r="F34" s="105"/>
      <c r="G34" s="105"/>
      <c r="H34" s="105"/>
      <c r="I34" s="105"/>
      <c r="J34" s="105"/>
      <c r="K34" s="105"/>
      <c r="L34" s="105"/>
      <c r="M34" s="105"/>
      <c r="N34" s="105"/>
      <c r="O34" s="105"/>
      <c r="P34" s="105"/>
      <c r="Q34" s="105"/>
      <c r="R34" s="105"/>
      <c r="S34" s="105"/>
      <c r="T34" s="105"/>
      <c r="U34" s="105"/>
      <c r="V34" s="105"/>
      <c r="W34" s="105"/>
      <c r="X34" s="105"/>
      <c r="Y34" s="105"/>
      <c r="Z34" s="105"/>
      <c r="AA34" s="105"/>
      <c r="AB34" s="105"/>
      <c r="AC34" s="105"/>
      <c r="AD34" s="105"/>
      <c r="AE34" s="105"/>
      <c r="AF34" s="105"/>
      <c r="AG34" s="105"/>
      <c r="AH34" s="105"/>
      <c r="AI34" s="105"/>
      <c r="AJ34" s="105"/>
      <c r="AK34" s="105"/>
      <c r="AL34" s="105"/>
      <c r="AM34" s="105"/>
      <c r="AN34" s="105"/>
      <c r="AO34" s="105"/>
      <c r="AP34" s="105"/>
      <c r="AQ34" s="105"/>
      <c r="AR34" s="105"/>
      <c r="AS34" s="105"/>
      <c r="AT34" s="105"/>
      <c r="AU34" s="105"/>
      <c r="AV34" s="105"/>
      <c r="AW34" s="105"/>
      <c r="AX34" s="105"/>
      <c r="AY34" s="105"/>
      <c r="AZ34" s="105"/>
      <c r="BA34" s="105"/>
      <c r="BB34" s="105"/>
      <c r="BC34" s="105"/>
      <c r="BD34" s="105"/>
      <c r="BE34" s="105"/>
      <c r="BF34" s="105"/>
      <c r="BG34" s="105"/>
      <c r="BH34" s="105"/>
      <c r="BI34" s="105"/>
      <c r="BJ34" s="105"/>
      <c r="BK34" s="105"/>
      <c r="BL34" s="105"/>
      <c r="BM34" s="105"/>
      <c r="BN34" s="105"/>
      <c r="BO34" s="105"/>
      <c r="BP34" s="105"/>
      <c r="BQ34" s="105"/>
      <c r="BR34" s="105"/>
      <c r="BS34" s="105"/>
      <c r="BT34" s="105"/>
      <c r="BU34" s="105"/>
      <c r="BV34" s="105"/>
      <c r="BW34" s="105"/>
      <c r="BX34" s="105"/>
      <c r="BY34" s="105"/>
      <c r="BZ34" s="105"/>
      <c r="CA34" s="105"/>
      <c r="CB34" s="105"/>
      <c r="CC34" s="105"/>
      <c r="CD34" s="105"/>
      <c r="CE34" s="105"/>
      <c r="CF34" s="105"/>
      <c r="CG34" s="105"/>
      <c r="CH34" s="105"/>
      <c r="CI34" s="105"/>
      <c r="CJ34" s="105"/>
      <c r="CK34" s="105"/>
      <c r="CL34" s="105"/>
      <c r="CM34" s="105"/>
      <c r="CN34" s="105"/>
      <c r="CO34" s="105"/>
      <c r="CP34" s="105"/>
      <c r="CQ34" s="105"/>
      <c r="CR34" s="105"/>
      <c r="CS34" s="105"/>
      <c r="CT34" s="105"/>
      <c r="CU34" s="105"/>
      <c r="CV34" s="105"/>
      <c r="CW34" s="105"/>
      <c r="CX34" s="105"/>
      <c r="CY34" s="105"/>
      <c r="CZ34" s="105"/>
      <c r="DA34" s="105"/>
      <c r="DB34" s="105"/>
      <c r="DC34" s="105"/>
      <c r="DD34" s="105"/>
      <c r="DE34" s="105"/>
      <c r="DF34" s="105"/>
      <c r="DG34" s="105"/>
      <c r="DH34" s="105"/>
      <c r="DI34" s="105"/>
      <c r="DJ34" s="105"/>
      <c r="DK34" s="105"/>
      <c r="DL34" s="105"/>
      <c r="DM34" s="105"/>
      <c r="DN34" s="105"/>
      <c r="DO34" s="105"/>
      <c r="DP34" s="105"/>
      <c r="DQ34" s="105"/>
      <c r="DR34" s="105"/>
      <c r="DS34" s="105"/>
      <c r="DT34" s="105"/>
      <c r="DU34" s="105"/>
      <c r="DV34" s="105"/>
      <c r="DW34" s="105"/>
      <c r="DX34" s="105"/>
      <c r="DY34" s="105"/>
      <c r="DZ34" s="105"/>
      <c r="EA34" s="105"/>
      <c r="EB34" s="105"/>
      <c r="EC34" s="105"/>
      <c r="ED34" s="105"/>
      <c r="EE34" s="105"/>
      <c r="EF34" s="105"/>
      <c r="EG34" s="105"/>
      <c r="EH34" s="105"/>
      <c r="EI34" s="105"/>
      <c r="EJ34" s="105"/>
      <c r="EK34" s="105"/>
      <c r="EL34" s="105"/>
      <c r="EM34" s="105"/>
      <c r="EN34" s="105"/>
      <c r="EO34" s="105"/>
      <c r="EP34" s="105"/>
      <c r="EQ34" s="105"/>
      <c r="ER34" s="105"/>
      <c r="ES34" s="105"/>
      <c r="ET34" s="105"/>
      <c r="EU34" s="105"/>
      <c r="EV34" s="105"/>
      <c r="EW34" s="105"/>
      <c r="EX34" s="105"/>
      <c r="EY34" s="105"/>
      <c r="EZ34" s="105"/>
      <c r="FA34" s="105"/>
      <c r="FB34" s="105"/>
      <c r="FC34" s="105"/>
      <c r="FD34" s="105"/>
      <c r="FE34" s="105"/>
      <c r="FF34" s="105"/>
      <c r="FG34" s="105"/>
      <c r="FH34" s="105"/>
      <c r="FI34" s="105"/>
      <c r="FJ34" s="105"/>
      <c r="FK34" s="105"/>
      <c r="FL34" s="105"/>
      <c r="FM34" s="105"/>
      <c r="FN34" s="105"/>
      <c r="FO34" s="105"/>
      <c r="FP34" s="105"/>
      <c r="FQ34" s="105"/>
      <c r="FR34" s="105"/>
      <c r="FS34" s="105"/>
      <c r="FT34" s="105"/>
      <c r="FU34" s="105"/>
      <c r="FV34" s="105"/>
      <c r="FW34" s="105"/>
      <c r="FX34" s="105"/>
      <c r="FY34" s="105"/>
      <c r="FZ34" s="105"/>
      <c r="GA34" s="105"/>
      <c r="GB34" s="105"/>
      <c r="GC34" s="105"/>
      <c r="GD34" s="105"/>
      <c r="GE34" s="105"/>
      <c r="GF34" s="105"/>
      <c r="GG34" s="105"/>
      <c r="GH34" s="105"/>
      <c r="GI34" s="105"/>
      <c r="GJ34" s="105"/>
      <c r="GK34" s="105"/>
      <c r="GL34" s="105"/>
      <c r="GM34" s="105"/>
      <c r="GN34" s="105"/>
      <c r="GO34" s="105"/>
      <c r="GP34" s="105"/>
      <c r="GQ34" s="105"/>
      <c r="GR34" s="105"/>
      <c r="GS34" s="105"/>
      <c r="GT34" s="105"/>
      <c r="GU34" s="105"/>
      <c r="GV34" s="105"/>
      <c r="GW34" s="105"/>
      <c r="GX34" s="105"/>
      <c r="GY34" s="105"/>
      <c r="GZ34" s="105"/>
      <c r="HA34" s="105"/>
      <c r="HB34" s="105"/>
      <c r="HC34" s="105"/>
      <c r="HD34" s="105"/>
      <c r="HE34" s="105"/>
      <c r="HF34" s="105"/>
      <c r="HG34" s="105"/>
      <c r="HH34" s="105"/>
      <c r="HI34" s="105"/>
      <c r="HJ34" s="105"/>
      <c r="HK34" s="105"/>
      <c r="HL34" s="105"/>
      <c r="HM34" s="105"/>
      <c r="HN34" s="105"/>
      <c r="HO34" s="105"/>
      <c r="HP34" s="105"/>
      <c r="HQ34" s="105"/>
    </row>
    <row r="35" s="105" customFormat="1" ht="24" customHeight="1" spans="1:2">
      <c r="A35" s="20" t="s">
        <v>1299</v>
      </c>
      <c r="B35" s="131"/>
    </row>
    <row r="36" s="105" customFormat="1" ht="24" customHeight="1" spans="1:2">
      <c r="A36" s="20" t="s">
        <v>1300</v>
      </c>
      <c r="B36" s="131"/>
    </row>
    <row r="37" s="105" customFormat="1" ht="24" customHeight="1" spans="1:2">
      <c r="A37" s="20" t="s">
        <v>1301</v>
      </c>
      <c r="B37" s="131"/>
    </row>
    <row r="38" s="105" customFormat="1" ht="24" customHeight="1" spans="1:2">
      <c r="A38" s="20" t="s">
        <v>1302</v>
      </c>
      <c r="B38" s="131"/>
    </row>
    <row r="39" s="105" customFormat="1" ht="24" customHeight="1" spans="1:2">
      <c r="A39" s="20" t="s">
        <v>1303</v>
      </c>
      <c r="B39" s="131"/>
    </row>
    <row r="40" s="105" customFormat="1" ht="24" customHeight="1" spans="1:2">
      <c r="A40" s="114" t="s">
        <v>1304</v>
      </c>
      <c r="B40" s="137">
        <f>SUM(B41:B44)</f>
        <v>0</v>
      </c>
    </row>
    <row r="41" s="105" customFormat="1" ht="24" customHeight="1" spans="1:2">
      <c r="A41" s="20" t="s">
        <v>1305</v>
      </c>
      <c r="B41" s="131"/>
    </row>
    <row r="42" s="105" customFormat="1" ht="24" customHeight="1" spans="1:2">
      <c r="A42" s="20" t="s">
        <v>1306</v>
      </c>
      <c r="B42" s="131"/>
    </row>
    <row r="43" s="105" customFormat="1" ht="24" customHeight="1" spans="1:2">
      <c r="A43" s="20" t="s">
        <v>1307</v>
      </c>
      <c r="B43" s="131"/>
    </row>
    <row r="44" s="105" customFormat="1" ht="24" customHeight="1" spans="1:2">
      <c r="A44" s="20" t="s">
        <v>1308</v>
      </c>
      <c r="B44" s="131"/>
    </row>
    <row r="45" s="105" customFormat="1" ht="24" customHeight="1" spans="1:2">
      <c r="A45" s="20"/>
      <c r="B45" s="131"/>
    </row>
    <row r="46" s="105" customFormat="1" ht="24" customHeight="1" spans="1:2">
      <c r="A46" s="135" t="s">
        <v>1309</v>
      </c>
      <c r="B46" s="137">
        <f>B40+B34+B27+B21+B16+B11+B5</f>
        <v>34379.38</v>
      </c>
    </row>
    <row r="47" s="105" customFormat="1" ht="59" customHeight="1" spans="1:255">
      <c r="A47" s="122" t="s">
        <v>1310</v>
      </c>
      <c r="B47" s="122"/>
      <c r="HR47" s="106"/>
      <c r="HS47" s="106"/>
      <c r="HT47" s="106"/>
      <c r="HU47" s="106"/>
      <c r="HV47" s="106"/>
      <c r="HW47" s="106"/>
      <c r="HX47" s="106"/>
      <c r="HY47" s="106"/>
      <c r="HZ47" s="106"/>
      <c r="IA47" s="106"/>
      <c r="IB47" s="106"/>
      <c r="IC47" s="106"/>
      <c r="ID47" s="106"/>
      <c r="IE47" s="106"/>
      <c r="IF47" s="106"/>
      <c r="IG47" s="106"/>
      <c r="IH47" s="106"/>
      <c r="II47" s="106"/>
      <c r="IJ47" s="106"/>
      <c r="IK47" s="106"/>
      <c r="IL47" s="106"/>
      <c r="IM47" s="106"/>
      <c r="IN47" s="106"/>
      <c r="IO47" s="106"/>
      <c r="IP47" s="106"/>
      <c r="IQ47" s="106"/>
      <c r="IR47" s="106"/>
      <c r="IS47" s="106"/>
      <c r="IT47" s="106"/>
      <c r="IU47" s="106"/>
    </row>
    <row r="48" s="106" customFormat="1" ht="24" customHeight="1"/>
    <row r="49" s="106" customFormat="1" ht="24" customHeight="1"/>
    <row r="50" s="106" customFormat="1" ht="24" customHeight="1"/>
    <row r="51" s="106" customFormat="1" ht="24" customHeight="1"/>
    <row r="52" s="106" customFormat="1" ht="24" customHeight="1"/>
    <row r="53" s="106" customFormat="1" ht="24" customHeight="1"/>
    <row r="54" s="106" customFormat="1" ht="24" customHeight="1"/>
    <row r="55" s="106" customFormat="1" ht="24" customHeight="1"/>
    <row r="56" s="106" customFormat="1" ht="24" customHeight="1"/>
    <row r="57" s="106" customFormat="1" ht="24" customHeight="1"/>
    <row r="58" s="106" customFormat="1" ht="24" customHeight="1"/>
    <row r="59" s="106" customFormat="1" ht="24" customHeight="1"/>
    <row r="60" s="106" customFormat="1" ht="24" customHeight="1"/>
    <row r="61" s="106" customFormat="1" ht="24" customHeight="1"/>
    <row r="62" s="106" customFormat="1" ht="24" customHeight="1"/>
    <row r="63" s="106" customFormat="1" ht="24" customHeight="1"/>
    <row r="64" s="106" customFormat="1" ht="24" customHeight="1"/>
    <row r="65" s="106" customFormat="1" ht="24" customHeight="1"/>
    <row r="66" s="106" customFormat="1" ht="24" customHeight="1"/>
    <row r="67" s="106" customFormat="1" ht="24" customHeight="1"/>
    <row r="68" s="106" customFormat="1" ht="24" customHeight="1"/>
    <row r="69" s="106" customFormat="1" ht="24" customHeight="1"/>
    <row r="70" s="106" customFormat="1" ht="24" customHeight="1"/>
    <row r="71" s="106" customFormat="1" ht="24" customHeight="1"/>
    <row r="72" s="106" customFormat="1" ht="24" customHeight="1"/>
    <row r="73" s="106" customFormat="1" ht="24" customHeight="1"/>
    <row r="74" s="106" customFormat="1" ht="24" customHeight="1"/>
    <row r="75" s="106" customFormat="1" ht="24" customHeight="1"/>
    <row r="76" s="106" customFormat="1" ht="24" customHeight="1"/>
    <row r="77" s="106" customFormat="1" ht="24" customHeight="1"/>
    <row r="78" s="106" customFormat="1" ht="24" customHeight="1"/>
    <row r="79" s="106" customFormat="1" ht="24" customHeight="1"/>
    <row r="80" s="106" customFormat="1" ht="24" customHeight="1"/>
    <row r="81" s="106" customFormat="1" ht="24" customHeight="1"/>
    <row r="82" s="106" customFormat="1" ht="24" customHeight="1"/>
    <row r="83" s="106" customFormat="1" ht="24" customHeight="1"/>
    <row r="84" s="106" customFormat="1" ht="24" customHeight="1"/>
    <row r="85" s="106" customFormat="1" ht="24" customHeight="1"/>
    <row r="86" s="106" customFormat="1" ht="24" customHeight="1"/>
    <row r="87" s="106" customFormat="1" ht="24" customHeight="1"/>
    <row r="88" s="106" customFormat="1" ht="24" customHeight="1"/>
    <row r="89" s="106" customFormat="1" ht="24" customHeight="1"/>
    <row r="90" s="106" customFormat="1" ht="24" customHeight="1"/>
    <row r="91" s="106" customFormat="1" ht="24" customHeight="1"/>
    <row r="92" s="106" customFormat="1" ht="24" customHeight="1"/>
    <row r="93" s="106" customFormat="1" ht="24" customHeight="1"/>
    <row r="94" s="106" customFormat="1" ht="24" customHeight="1"/>
    <row r="95" s="106" customFormat="1" ht="24" customHeight="1"/>
  </sheetData>
  <mergeCells count="2">
    <mergeCell ref="A2:B2"/>
    <mergeCell ref="A47:B47"/>
  </mergeCells>
  <printOptions horizontalCentered="1"/>
  <pageMargins left="0.590277777777778" right="0.590277777777778" top="0.786805555555556" bottom="0.786805555555556" header="0.5" footer="0.5"/>
  <pageSetup paperSize="9" fitToHeight="0" orientation="portrait"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95"/>
  <sheetViews>
    <sheetView showZeros="0" topLeftCell="A25" workbookViewId="0">
      <selection activeCell="B30" sqref="B30"/>
    </sheetView>
  </sheetViews>
  <sheetFormatPr defaultColWidth="8.875" defaultRowHeight="14.25"/>
  <cols>
    <col min="1" max="1" width="55" style="106" customWidth="1"/>
    <col min="2" max="2" width="30.5" style="106" customWidth="1"/>
    <col min="3" max="3" width="9.375" style="106"/>
    <col min="4" max="16384" width="8.875" style="106"/>
  </cols>
  <sheetData>
    <row r="1" s="99" customFormat="1" ht="24" customHeight="1" spans="1:2">
      <c r="A1" s="107"/>
      <c r="B1" s="108"/>
    </row>
    <row r="2" s="100" customFormat="1" ht="42" customHeight="1" spans="1:2">
      <c r="A2" s="109" t="s">
        <v>1311</v>
      </c>
      <c r="B2" s="109"/>
    </row>
    <row r="3" s="101" customFormat="1" ht="27" customHeight="1" spans="2:2">
      <c r="B3" s="101" t="s">
        <v>1</v>
      </c>
    </row>
    <row r="4" s="124" customFormat="1" ht="30" customHeight="1" spans="1:2">
      <c r="A4" s="125" t="s">
        <v>1265</v>
      </c>
      <c r="B4" s="126" t="s">
        <v>3</v>
      </c>
    </row>
    <row r="5" s="105" customFormat="1" ht="24" customHeight="1" spans="1:2">
      <c r="A5" s="127" t="s">
        <v>1312</v>
      </c>
      <c r="B5" s="128">
        <f>SUM(B6:B9)</f>
        <v>0</v>
      </c>
    </row>
    <row r="6" s="105" customFormat="1" ht="24" customHeight="1" spans="1:2">
      <c r="A6" s="20" t="s">
        <v>1313</v>
      </c>
      <c r="B6" s="129"/>
    </row>
    <row r="7" s="105" customFormat="1" ht="24" customHeight="1" spans="1:2">
      <c r="A7" s="20" t="s">
        <v>1314</v>
      </c>
      <c r="B7" s="129"/>
    </row>
    <row r="8" s="105" customFormat="1" ht="24" customHeight="1" spans="1:2">
      <c r="A8" s="20" t="s">
        <v>1315</v>
      </c>
      <c r="B8" s="129"/>
    </row>
    <row r="9" s="105" customFormat="1" ht="24" customHeight="1" spans="1:7">
      <c r="A9" s="20" t="s">
        <v>1316</v>
      </c>
      <c r="B9" s="129"/>
      <c r="G9" s="130"/>
    </row>
    <row r="10" s="105" customFormat="1" ht="24" customHeight="1" spans="1:2">
      <c r="A10" s="127" t="s">
        <v>1317</v>
      </c>
      <c r="B10" s="128">
        <f>SUM(B11:B18)</f>
        <v>0</v>
      </c>
    </row>
    <row r="11" s="105" customFormat="1" ht="24" customHeight="1" spans="1:2">
      <c r="A11" s="20" t="s">
        <v>1318</v>
      </c>
      <c r="B11" s="129"/>
    </row>
    <row r="12" s="105" customFormat="1" ht="24" customHeight="1" spans="1:2">
      <c r="A12" s="20" t="s">
        <v>1319</v>
      </c>
      <c r="B12" s="129"/>
    </row>
    <row r="13" s="105" customFormat="1" ht="24" customHeight="1" spans="1:2">
      <c r="A13" s="20" t="s">
        <v>1315</v>
      </c>
      <c r="B13" s="129"/>
    </row>
    <row r="14" s="105" customFormat="1" ht="24" customHeight="1" spans="1:2">
      <c r="A14" s="20" t="s">
        <v>1320</v>
      </c>
      <c r="B14" s="129"/>
    </row>
    <row r="15" s="105" customFormat="1" ht="24" customHeight="1" spans="1:2">
      <c r="A15" s="20" t="s">
        <v>1321</v>
      </c>
      <c r="B15" s="129"/>
    </row>
    <row r="16" s="105" customFormat="1" ht="24" customHeight="1" spans="1:2">
      <c r="A16" s="20" t="s">
        <v>1322</v>
      </c>
      <c r="B16" s="129"/>
    </row>
    <row r="17" s="105" customFormat="1" ht="24" customHeight="1" spans="1:2">
      <c r="A17" s="20" t="s">
        <v>1323</v>
      </c>
      <c r="B17" s="129"/>
    </row>
    <row r="18" s="105" customFormat="1" ht="24" customHeight="1" spans="1:2">
      <c r="A18" s="20" t="s">
        <v>1324</v>
      </c>
      <c r="B18" s="129"/>
    </row>
    <row r="19" s="105" customFormat="1" ht="24" customHeight="1" spans="1:2">
      <c r="A19" s="127" t="s">
        <v>1325</v>
      </c>
      <c r="B19" s="128">
        <f>SUM(B20:B22)</f>
        <v>0</v>
      </c>
    </row>
    <row r="20" s="105" customFormat="1" ht="24" customHeight="1" spans="1:2">
      <c r="A20" s="20" t="s">
        <v>1326</v>
      </c>
      <c r="B20" s="129"/>
    </row>
    <row r="21" s="105" customFormat="1" ht="24" customHeight="1" spans="1:2">
      <c r="A21" s="20" t="s">
        <v>1327</v>
      </c>
      <c r="B21" s="129"/>
    </row>
    <row r="22" s="105" customFormat="1" ht="24" customHeight="1" spans="1:2">
      <c r="A22" s="20" t="s">
        <v>1328</v>
      </c>
      <c r="B22" s="129"/>
    </row>
    <row r="23" s="105" customFormat="1" ht="24" customHeight="1" spans="1:2">
      <c r="A23" s="127" t="s">
        <v>1329</v>
      </c>
      <c r="B23" s="128">
        <f>SUM(B24:B28)</f>
        <v>0</v>
      </c>
    </row>
    <row r="24" s="105" customFormat="1" ht="24" customHeight="1" spans="1:2">
      <c r="A24" s="20" t="s">
        <v>1330</v>
      </c>
      <c r="B24" s="129"/>
    </row>
    <row r="25" s="105" customFormat="1" ht="24" customHeight="1" spans="1:2">
      <c r="A25" s="20" t="s">
        <v>1331</v>
      </c>
      <c r="B25" s="129"/>
    </row>
    <row r="26" s="105" customFormat="1" ht="24" customHeight="1" spans="1:2">
      <c r="A26" s="20" t="s">
        <v>1332</v>
      </c>
      <c r="B26" s="129"/>
    </row>
    <row r="27" s="105" customFormat="1" ht="24" customHeight="1" spans="1:2">
      <c r="A27" s="20" t="s">
        <v>1333</v>
      </c>
      <c r="B27" s="131"/>
    </row>
    <row r="28" s="105" customFormat="1" ht="24" customHeight="1" spans="1:2">
      <c r="A28" s="20" t="s">
        <v>1334</v>
      </c>
      <c r="B28" s="129"/>
    </row>
    <row r="29" s="105" customFormat="1" ht="24" customHeight="1" spans="1:2">
      <c r="A29" s="114" t="s">
        <v>1335</v>
      </c>
      <c r="B29" s="128">
        <f>SUM(B30:B33)</f>
        <v>23023.81</v>
      </c>
    </row>
    <row r="30" s="105" customFormat="1" ht="24" customHeight="1" spans="1:2">
      <c r="A30" s="20" t="s">
        <v>1336</v>
      </c>
      <c r="B30" s="132">
        <v>20589.91</v>
      </c>
    </row>
    <row r="31" s="105" customFormat="1" ht="24" customHeight="1" spans="1:2">
      <c r="A31" s="20" t="s">
        <v>1337</v>
      </c>
      <c r="B31" s="133">
        <v>1483.9</v>
      </c>
    </row>
    <row r="32" s="105" customFormat="1" ht="24" customHeight="1" spans="1:2">
      <c r="A32" s="20" t="s">
        <v>1338</v>
      </c>
      <c r="B32" s="134">
        <v>950</v>
      </c>
    </row>
    <row r="33" s="105" customFormat="1" ht="24" customHeight="1" spans="1:2">
      <c r="A33" s="20" t="s">
        <v>1339</v>
      </c>
      <c r="B33" s="129"/>
    </row>
    <row r="34" s="105" customFormat="1" ht="24" customHeight="1" spans="1:2">
      <c r="A34" s="114" t="s">
        <v>1340</v>
      </c>
      <c r="B34" s="128">
        <f>SUM(B35:B37)</f>
        <v>0</v>
      </c>
    </row>
    <row r="35" s="105" customFormat="1" ht="24" customHeight="1" spans="1:2">
      <c r="A35" s="20" t="s">
        <v>1341</v>
      </c>
      <c r="B35" s="129"/>
    </row>
    <row r="36" s="105" customFormat="1" ht="24" customHeight="1" spans="1:2">
      <c r="A36" s="20" t="s">
        <v>1338</v>
      </c>
      <c r="B36" s="129"/>
    </row>
    <row r="37" s="105" customFormat="1" ht="24" customHeight="1" spans="1:2">
      <c r="A37" s="20" t="s">
        <v>1342</v>
      </c>
      <c r="B37" s="129"/>
    </row>
    <row r="38" s="105" customFormat="1" ht="24" customHeight="1" spans="1:2">
      <c r="A38" s="114" t="s">
        <v>1343</v>
      </c>
      <c r="B38" s="128">
        <f>SUM(B39:B41)</f>
        <v>0</v>
      </c>
    </row>
    <row r="39" s="105" customFormat="1" ht="24" customHeight="1" spans="1:2">
      <c r="A39" s="20" t="s">
        <v>1344</v>
      </c>
      <c r="B39" s="129"/>
    </row>
    <row r="40" s="105" customFormat="1" ht="24" customHeight="1" spans="1:2">
      <c r="A40" s="20" t="s">
        <v>1345</v>
      </c>
      <c r="B40" s="129"/>
    </row>
    <row r="41" s="105" customFormat="1" ht="24" customHeight="1" spans="1:2">
      <c r="A41" s="20" t="s">
        <v>1346</v>
      </c>
      <c r="B41" s="129"/>
    </row>
    <row r="42" s="105" customFormat="1" ht="24" customHeight="1" spans="1:2">
      <c r="A42" s="20"/>
      <c r="B42" s="129"/>
    </row>
    <row r="43" s="105" customFormat="1" ht="24" customHeight="1" spans="1:2">
      <c r="A43" s="135" t="s">
        <v>1347</v>
      </c>
      <c r="B43" s="128">
        <f>B38+B34+B29+B23+B19+B10+B5</f>
        <v>23023.81</v>
      </c>
    </row>
    <row r="44" s="105" customFormat="1" ht="61" customHeight="1" spans="1:256">
      <c r="A44" s="122" t="s">
        <v>1348</v>
      </c>
      <c r="B44" s="122"/>
      <c r="HS44" s="106"/>
      <c r="HT44" s="106"/>
      <c r="HU44" s="106"/>
      <c r="HV44" s="106"/>
      <c r="HW44" s="106"/>
      <c r="HX44" s="106"/>
      <c r="HY44" s="106"/>
      <c r="HZ44" s="106"/>
      <c r="IA44" s="106"/>
      <c r="IB44" s="106"/>
      <c r="IC44" s="106"/>
      <c r="ID44" s="106"/>
      <c r="IE44" s="106"/>
      <c r="IF44" s="106"/>
      <c r="IG44" s="106"/>
      <c r="IH44" s="106"/>
      <c r="II44" s="106"/>
      <c r="IJ44" s="106"/>
      <c r="IK44" s="106"/>
      <c r="IL44" s="106"/>
      <c r="IM44" s="106"/>
      <c r="IN44" s="106"/>
      <c r="IO44" s="106"/>
      <c r="IP44" s="106"/>
      <c r="IQ44" s="106"/>
      <c r="IR44" s="106"/>
      <c r="IS44" s="106"/>
      <c r="IT44" s="106"/>
      <c r="IU44" s="106"/>
      <c r="IV44" s="106"/>
    </row>
    <row r="45" s="106" customFormat="1" ht="24" customHeight="1"/>
    <row r="46" s="106" customFormat="1" ht="24" customHeight="1"/>
    <row r="47" s="106" customFormat="1" ht="24" customHeight="1"/>
    <row r="48" s="106" customFormat="1" ht="24" customHeight="1"/>
    <row r="49" s="106" customFormat="1" ht="24" customHeight="1"/>
    <row r="50" s="106" customFormat="1" ht="24" customHeight="1"/>
    <row r="51" s="106" customFormat="1" ht="24" customHeight="1"/>
    <row r="52" s="106" customFormat="1" ht="24" customHeight="1"/>
    <row r="53" s="106" customFormat="1" ht="24" customHeight="1"/>
    <row r="54" s="106" customFormat="1" ht="24" customHeight="1"/>
    <row r="55" s="106" customFormat="1" ht="24" customHeight="1"/>
    <row r="56" s="106" customFormat="1" ht="24" customHeight="1"/>
    <row r="57" s="106" customFormat="1" ht="24" customHeight="1"/>
    <row r="58" s="106" customFormat="1" ht="24" customHeight="1"/>
    <row r="59" s="106" customFormat="1" ht="24" customHeight="1"/>
    <row r="60" s="106" customFormat="1" ht="24" customHeight="1"/>
    <row r="61" s="106" customFormat="1" ht="24" customHeight="1"/>
    <row r="62" s="106" customFormat="1" ht="24" customHeight="1"/>
    <row r="63" s="106" customFormat="1" ht="24" customHeight="1"/>
    <row r="64" s="106" customFormat="1" ht="24" customHeight="1"/>
    <row r="65" s="106" customFormat="1" ht="24" customHeight="1"/>
    <row r="66" s="106" customFormat="1" ht="24" customHeight="1"/>
    <row r="67" s="106" customFormat="1" ht="24" customHeight="1"/>
    <row r="68" s="106" customFormat="1" ht="24" customHeight="1"/>
    <row r="69" s="106" customFormat="1" ht="24" customHeight="1"/>
    <row r="70" s="106" customFormat="1" ht="24" customHeight="1"/>
    <row r="71" s="106" customFormat="1" ht="24" customHeight="1"/>
    <row r="72" s="106" customFormat="1" ht="24" customHeight="1"/>
    <row r="73" s="106" customFormat="1" ht="24" customHeight="1"/>
    <row r="74" s="106" customFormat="1" ht="24" customHeight="1"/>
    <row r="75" s="106" customFormat="1" ht="24" customHeight="1"/>
    <row r="76" s="106" customFormat="1" ht="24" customHeight="1"/>
    <row r="77" s="106" customFormat="1" ht="24" customHeight="1"/>
    <row r="78" s="106" customFormat="1" ht="24" customHeight="1"/>
    <row r="79" s="106" customFormat="1" ht="24" customHeight="1"/>
    <row r="80" s="106" customFormat="1" ht="24" customHeight="1"/>
    <row r="81" s="106" customFormat="1" ht="24" customHeight="1"/>
    <row r="82" s="106" customFormat="1" ht="24" customHeight="1"/>
    <row r="83" s="106" customFormat="1" ht="24" customHeight="1"/>
    <row r="84" s="106" customFormat="1" ht="24" customHeight="1"/>
    <row r="85" s="106" customFormat="1" ht="24" customHeight="1"/>
    <row r="86" s="106" customFormat="1" ht="24" customHeight="1"/>
    <row r="87" s="106" customFormat="1" ht="24" customHeight="1"/>
    <row r="88" s="106" customFormat="1" ht="24" customHeight="1"/>
    <row r="89" s="106" customFormat="1" ht="24" customHeight="1"/>
    <row r="90" s="106" customFormat="1" ht="24" customHeight="1"/>
    <row r="91" s="106" customFormat="1" ht="24" customHeight="1"/>
    <row r="92" s="106" customFormat="1" ht="24" customHeight="1"/>
    <row r="93" s="106" customFormat="1" ht="24" customHeight="1"/>
    <row r="94" s="106" customFormat="1" ht="24" customHeight="1"/>
    <row r="95" s="106" customFormat="1" ht="24" customHeight="1"/>
  </sheetData>
  <mergeCells count="2">
    <mergeCell ref="A2:B2"/>
    <mergeCell ref="A44:B44"/>
  </mergeCells>
  <printOptions horizontalCentered="1"/>
  <pageMargins left="0.590277777777778" right="0.590277777777778" top="0.786805555555556" bottom="0.786805555555556" header="0.5" footer="0.5"/>
  <pageSetup paperSize="9" scale="99" fitToHeight="0" orientation="portrait"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95"/>
  <sheetViews>
    <sheetView showZeros="0" zoomScaleSheetLayoutView="85" topLeftCell="A25" workbookViewId="0">
      <selection activeCell="H40" sqref="H40"/>
    </sheetView>
  </sheetViews>
  <sheetFormatPr defaultColWidth="8.875" defaultRowHeight="14.25"/>
  <cols>
    <col min="1" max="1" width="32.625" style="106" customWidth="1"/>
    <col min="2" max="2" width="12.625" style="106" customWidth="1"/>
    <col min="3" max="3" width="32.625" style="106" customWidth="1"/>
    <col min="4" max="4" width="12.625" style="106" customWidth="1"/>
    <col min="5" max="16384" width="8.875" style="106"/>
  </cols>
  <sheetData>
    <row r="1" s="99" customFormat="1" ht="24" customHeight="1" spans="1:2">
      <c r="A1" s="107"/>
      <c r="B1" s="108"/>
    </row>
    <row r="2" s="100" customFormat="1" ht="42" customHeight="1" spans="1:4">
      <c r="A2" s="109" t="s">
        <v>1349</v>
      </c>
      <c r="B2" s="109"/>
      <c r="C2" s="109"/>
      <c r="D2" s="109"/>
    </row>
    <row r="3" s="101" customFormat="1" ht="27" customHeight="1" spans="4:4">
      <c r="D3" s="110" t="s">
        <v>1</v>
      </c>
    </row>
    <row r="4" s="102" customFormat="1" ht="30" customHeight="1" spans="1:4">
      <c r="A4" s="111" t="s">
        <v>64</v>
      </c>
      <c r="B4" s="112" t="s">
        <v>3</v>
      </c>
      <c r="C4" s="113" t="s">
        <v>65</v>
      </c>
      <c r="D4" s="113" t="s">
        <v>3</v>
      </c>
    </row>
    <row r="5" s="103" customFormat="1" ht="24" customHeight="1" spans="1:4">
      <c r="A5" s="114" t="s">
        <v>1350</v>
      </c>
      <c r="B5" s="114">
        <v>11801.48</v>
      </c>
      <c r="C5" s="114" t="s">
        <v>1351</v>
      </c>
      <c r="D5" s="114">
        <v>23023.81</v>
      </c>
    </row>
    <row r="6" s="104" customFormat="1" ht="24" customHeight="1" spans="1:4">
      <c r="A6" s="114" t="s">
        <v>68</v>
      </c>
      <c r="B6" s="114">
        <f>B7+B15+B21+B29</f>
        <v>97149.12</v>
      </c>
      <c r="C6" s="114" t="s">
        <v>69</v>
      </c>
      <c r="D6" s="114"/>
    </row>
    <row r="7" s="103" customFormat="1" ht="24" customHeight="1" spans="1:4">
      <c r="A7" s="115" t="s">
        <v>76</v>
      </c>
      <c r="B7" s="116">
        <f>SUM(B8:B14)</f>
        <v>74571.22</v>
      </c>
      <c r="C7" s="115" t="s">
        <v>1352</v>
      </c>
      <c r="D7" s="116"/>
    </row>
    <row r="8" s="104" customFormat="1" ht="24" customHeight="1" spans="1:4">
      <c r="A8" s="117" t="s">
        <v>1353</v>
      </c>
      <c r="B8" s="116"/>
      <c r="C8" s="118" t="s">
        <v>1353</v>
      </c>
      <c r="D8" s="116"/>
    </row>
    <row r="9" s="103" customFormat="1" ht="24" customHeight="1" spans="1:4">
      <c r="A9" s="117" t="s">
        <v>1354</v>
      </c>
      <c r="B9" s="116"/>
      <c r="C9" s="118" t="s">
        <v>1354</v>
      </c>
      <c r="D9" s="116"/>
    </row>
    <row r="10" s="104" customFormat="1" ht="24" customHeight="1" spans="1:4">
      <c r="A10" s="117" t="s">
        <v>1355</v>
      </c>
      <c r="B10" s="116"/>
      <c r="C10" s="118" t="s">
        <v>1355</v>
      </c>
      <c r="D10" s="116"/>
    </row>
    <row r="11" s="103" customFormat="1" ht="24" customHeight="1" spans="1:4">
      <c r="A11" s="118" t="s">
        <v>1356</v>
      </c>
      <c r="B11" s="116"/>
      <c r="C11" s="118" t="s">
        <v>1357</v>
      </c>
      <c r="D11" s="116"/>
    </row>
    <row r="12" s="104" customFormat="1" ht="24" customHeight="1" spans="1:4">
      <c r="A12" s="118" t="s">
        <v>1357</v>
      </c>
      <c r="B12" s="116">
        <v>74571.22</v>
      </c>
      <c r="C12" s="118" t="s">
        <v>1358</v>
      </c>
      <c r="D12" s="116"/>
    </row>
    <row r="13" s="103" customFormat="1" ht="24" customHeight="1" spans="1:4">
      <c r="A13" s="118" t="s">
        <v>1358</v>
      </c>
      <c r="B13" s="116"/>
      <c r="C13" s="115" t="s">
        <v>1359</v>
      </c>
      <c r="D13" s="116"/>
    </row>
    <row r="14" s="104" customFormat="1" ht="24" customHeight="1" spans="1:4">
      <c r="A14" s="118" t="s">
        <v>1360</v>
      </c>
      <c r="B14" s="116"/>
      <c r="C14" s="117" t="s">
        <v>1353</v>
      </c>
      <c r="D14" s="116"/>
    </row>
    <row r="15" s="103" customFormat="1" ht="24" customHeight="1" spans="1:4">
      <c r="A15" s="115" t="s">
        <v>1361</v>
      </c>
      <c r="B15" s="116">
        <f>SUM(B16:B20)</f>
        <v>0</v>
      </c>
      <c r="C15" s="117" t="s">
        <v>1354</v>
      </c>
      <c r="D15" s="116"/>
    </row>
    <row r="16" s="104" customFormat="1" ht="24" customHeight="1" spans="1:4">
      <c r="A16" s="118" t="s">
        <v>1353</v>
      </c>
      <c r="B16" s="116"/>
      <c r="C16" s="117" t="s">
        <v>1355</v>
      </c>
      <c r="D16" s="116"/>
    </row>
    <row r="17" s="103" customFormat="1" ht="24" customHeight="1" spans="1:4">
      <c r="A17" s="118" t="s">
        <v>1354</v>
      </c>
      <c r="B17" s="116"/>
      <c r="C17" s="118" t="s">
        <v>1356</v>
      </c>
      <c r="D17" s="116"/>
    </row>
    <row r="18" s="104" customFormat="1" ht="24" customHeight="1" spans="1:4">
      <c r="A18" s="118" t="s">
        <v>1355</v>
      </c>
      <c r="B18" s="116"/>
      <c r="C18" s="118" t="s">
        <v>1357</v>
      </c>
      <c r="D18" s="116"/>
    </row>
    <row r="19" s="103" customFormat="1" ht="24" customHeight="1" spans="1:4">
      <c r="A19" s="118" t="s">
        <v>1357</v>
      </c>
      <c r="B19" s="116"/>
      <c r="C19" s="118" t="s">
        <v>1358</v>
      </c>
      <c r="D19" s="116"/>
    </row>
    <row r="20" s="103" customFormat="1" ht="24" customHeight="1" spans="1:4">
      <c r="A20" s="118" t="s">
        <v>1358</v>
      </c>
      <c r="B20" s="116"/>
      <c r="C20" s="118" t="s">
        <v>1360</v>
      </c>
      <c r="D20" s="116"/>
    </row>
    <row r="21" s="104" customFormat="1" ht="24" customHeight="1" spans="1:4">
      <c r="A21" s="115" t="s">
        <v>1362</v>
      </c>
      <c r="B21" s="116">
        <f>SUM(B22:B28)</f>
        <v>22577.9</v>
      </c>
      <c r="C21" s="115" t="s">
        <v>1363</v>
      </c>
      <c r="D21" s="116"/>
    </row>
    <row r="22" s="104" customFormat="1" ht="24" customHeight="1" spans="1:4">
      <c r="A22" s="117" t="s">
        <v>1353</v>
      </c>
      <c r="B22" s="116"/>
      <c r="C22" s="117" t="s">
        <v>1353</v>
      </c>
      <c r="D22" s="116"/>
    </row>
    <row r="23" s="104" customFormat="1" ht="24" customHeight="1" spans="1:4">
      <c r="A23" s="117" t="s">
        <v>1354</v>
      </c>
      <c r="B23" s="116"/>
      <c r="C23" s="117" t="s">
        <v>1354</v>
      </c>
      <c r="D23" s="116"/>
    </row>
    <row r="24" s="104" customFormat="1" ht="24" customHeight="1" spans="1:4">
      <c r="A24" s="117" t="s">
        <v>1355</v>
      </c>
      <c r="B24" s="116"/>
      <c r="C24" s="117" t="s">
        <v>1355</v>
      </c>
      <c r="D24" s="116"/>
    </row>
    <row r="25" s="104" customFormat="1" ht="24" customHeight="1" spans="1:4">
      <c r="A25" s="118" t="s">
        <v>1356</v>
      </c>
      <c r="B25" s="116"/>
      <c r="C25" s="118" t="s">
        <v>1356</v>
      </c>
      <c r="D25" s="116"/>
    </row>
    <row r="26" s="104" customFormat="1" ht="24" customHeight="1" spans="1:4">
      <c r="A26" s="118" t="s">
        <v>1357</v>
      </c>
      <c r="B26" s="116">
        <v>22577.9</v>
      </c>
      <c r="C26" s="118" t="s">
        <v>1357</v>
      </c>
      <c r="D26" s="116"/>
    </row>
    <row r="27" s="104" customFormat="1" ht="24" customHeight="1" spans="1:4">
      <c r="A27" s="118" t="s">
        <v>1358</v>
      </c>
      <c r="B27" s="116"/>
      <c r="C27" s="118" t="s">
        <v>1358</v>
      </c>
      <c r="D27" s="116"/>
    </row>
    <row r="28" s="104" customFormat="1" ht="24" customHeight="1" spans="1:4">
      <c r="A28" s="118" t="s">
        <v>1360</v>
      </c>
      <c r="B28" s="116"/>
      <c r="C28" s="118" t="s">
        <v>1360</v>
      </c>
      <c r="D28" s="116"/>
    </row>
    <row r="29" s="104" customFormat="1" ht="24" customHeight="1" spans="1:4">
      <c r="A29" s="119" t="s">
        <v>1364</v>
      </c>
      <c r="B29" s="116">
        <f>SUM(B30:B36)</f>
        <v>0</v>
      </c>
      <c r="C29" s="115"/>
      <c r="D29" s="116"/>
    </row>
    <row r="30" s="104" customFormat="1" ht="24" customHeight="1" spans="1:4">
      <c r="A30" s="117" t="s">
        <v>1353</v>
      </c>
      <c r="B30" s="116"/>
      <c r="C30" s="117"/>
      <c r="D30" s="116"/>
    </row>
    <row r="31" s="104" customFormat="1" ht="24" customHeight="1" spans="1:4">
      <c r="A31" s="117" t="s">
        <v>1354</v>
      </c>
      <c r="B31" s="116"/>
      <c r="C31" s="117"/>
      <c r="D31" s="116"/>
    </row>
    <row r="32" s="104" customFormat="1" ht="24" customHeight="1" spans="1:4">
      <c r="A32" s="117" t="s">
        <v>1355</v>
      </c>
      <c r="B32" s="116"/>
      <c r="C32" s="117"/>
      <c r="D32" s="116"/>
    </row>
    <row r="33" s="104" customFormat="1" ht="24" customHeight="1" spans="1:4">
      <c r="A33" s="118" t="s">
        <v>1356</v>
      </c>
      <c r="B33" s="116"/>
      <c r="C33" s="117"/>
      <c r="D33" s="116"/>
    </row>
    <row r="34" s="104" customFormat="1" ht="24" customHeight="1" spans="1:4">
      <c r="A34" s="118" t="s">
        <v>1357</v>
      </c>
      <c r="B34" s="116"/>
      <c r="C34" s="117"/>
      <c r="D34" s="116"/>
    </row>
    <row r="35" s="104" customFormat="1" ht="24" customHeight="1" spans="1:4">
      <c r="A35" s="118" t="s">
        <v>1358</v>
      </c>
      <c r="B35" s="116"/>
      <c r="C35" s="117"/>
      <c r="D35" s="116"/>
    </row>
    <row r="36" s="104" customFormat="1" ht="24" customHeight="1" spans="1:4">
      <c r="A36" s="118" t="s">
        <v>1360</v>
      </c>
      <c r="B36" s="116"/>
      <c r="C36" s="117"/>
      <c r="D36" s="116"/>
    </row>
    <row r="37" s="104" customFormat="1" ht="24" customHeight="1" spans="1:4">
      <c r="A37" s="117"/>
      <c r="B37" s="116"/>
      <c r="C37" s="117"/>
      <c r="D37" s="116"/>
    </row>
    <row r="38" s="103" customFormat="1" ht="24" customHeight="1" spans="1:4">
      <c r="A38" s="120" t="s">
        <v>111</v>
      </c>
      <c r="B38" s="114">
        <f>B5+B6</f>
        <v>108950.6</v>
      </c>
      <c r="C38" s="121" t="s">
        <v>112</v>
      </c>
      <c r="D38" s="114">
        <f>D5+D6</f>
        <v>23023.81</v>
      </c>
    </row>
    <row r="39" s="103" customFormat="1" ht="24" customHeight="1" spans="1:4">
      <c r="A39" s="116"/>
      <c r="B39" s="116"/>
      <c r="C39" s="114" t="s">
        <v>1365</v>
      </c>
      <c r="D39" s="114">
        <f>SUM(D40:D46)</f>
        <v>85926.79</v>
      </c>
    </row>
    <row r="40" s="103" customFormat="1" ht="24" customHeight="1" spans="1:4">
      <c r="A40" s="116"/>
      <c r="B40" s="116"/>
      <c r="C40" s="115" t="s">
        <v>1353</v>
      </c>
      <c r="D40" s="116"/>
    </row>
    <row r="41" s="103" customFormat="1" ht="24" customHeight="1" spans="1:16">
      <c r="A41" s="116"/>
      <c r="B41" s="116"/>
      <c r="C41" s="115" t="s">
        <v>1354</v>
      </c>
      <c r="D41" s="116"/>
      <c r="P41" s="123"/>
    </row>
    <row r="42" s="103" customFormat="1" ht="24" customHeight="1" spans="1:4">
      <c r="A42" s="116"/>
      <c r="B42" s="116"/>
      <c r="C42" s="115" t="s">
        <v>1355</v>
      </c>
      <c r="D42" s="116"/>
    </row>
    <row r="43" s="103" customFormat="1" ht="24" customHeight="1" spans="1:4">
      <c r="A43" s="116"/>
      <c r="B43" s="116"/>
      <c r="C43" s="115" t="s">
        <v>1356</v>
      </c>
      <c r="D43" s="116"/>
    </row>
    <row r="44" s="103" customFormat="1" ht="24" customHeight="1" spans="1:4">
      <c r="A44" s="116"/>
      <c r="B44" s="116"/>
      <c r="C44" s="115" t="s">
        <v>1357</v>
      </c>
      <c r="D44" s="116">
        <v>85926.79</v>
      </c>
    </row>
    <row r="45" s="103" customFormat="1" ht="24" customHeight="1" spans="1:4">
      <c r="A45" s="116"/>
      <c r="B45" s="116"/>
      <c r="C45" s="115" t="s">
        <v>1358</v>
      </c>
      <c r="D45" s="116"/>
    </row>
    <row r="46" s="103" customFormat="1" ht="24" customHeight="1" spans="1:4">
      <c r="A46" s="116"/>
      <c r="B46" s="116"/>
      <c r="C46" s="115" t="s">
        <v>1360</v>
      </c>
      <c r="D46" s="116"/>
    </row>
    <row r="47" s="105" customFormat="1" ht="61" customHeight="1" spans="1:256">
      <c r="A47" s="122" t="s">
        <v>1366</v>
      </c>
      <c r="B47" s="122"/>
      <c r="C47" s="122"/>
      <c r="D47" s="122"/>
      <c r="HS47" s="106"/>
      <c r="HT47" s="106"/>
      <c r="HU47" s="106"/>
      <c r="HV47" s="106"/>
      <c r="HW47" s="106"/>
      <c r="HX47" s="106"/>
      <c r="HY47" s="106"/>
      <c r="HZ47" s="106"/>
      <c r="IA47" s="106"/>
      <c r="IB47" s="106"/>
      <c r="IC47" s="106"/>
      <c r="ID47" s="106"/>
      <c r="IE47" s="106"/>
      <c r="IF47" s="106"/>
      <c r="IG47" s="106"/>
      <c r="IH47" s="106"/>
      <c r="II47" s="106"/>
      <c r="IJ47" s="106"/>
      <c r="IK47" s="106"/>
      <c r="IL47" s="106"/>
      <c r="IM47" s="106"/>
      <c r="IN47" s="106"/>
      <c r="IO47" s="106"/>
      <c r="IP47" s="106"/>
      <c r="IQ47" s="106"/>
      <c r="IR47" s="106"/>
      <c r="IS47" s="106"/>
      <c r="IT47" s="106"/>
      <c r="IU47" s="106"/>
      <c r="IV47" s="106"/>
    </row>
    <row r="48" s="106" customFormat="1" ht="24" customHeight="1"/>
    <row r="49" s="106" customFormat="1" ht="24" customHeight="1"/>
    <row r="50" s="106" customFormat="1" ht="24" customHeight="1"/>
    <row r="51" s="106" customFormat="1" ht="24" customHeight="1"/>
    <row r="52" s="106" customFormat="1" ht="24" customHeight="1"/>
    <row r="53" s="106" customFormat="1" ht="24" customHeight="1"/>
    <row r="54" s="106" customFormat="1" ht="24" customHeight="1"/>
    <row r="55" s="106" customFormat="1" ht="24" customHeight="1"/>
    <row r="56" s="106" customFormat="1" ht="24" customHeight="1"/>
    <row r="57" s="106" customFormat="1" ht="24" customHeight="1"/>
    <row r="58" s="106" customFormat="1" ht="24" customHeight="1"/>
    <row r="59" s="106" customFormat="1" ht="24" customHeight="1"/>
    <row r="60" s="106" customFormat="1" ht="24" customHeight="1"/>
    <row r="61" s="106" customFormat="1" ht="24" customHeight="1"/>
    <row r="62" s="106" customFormat="1" ht="24" customHeight="1"/>
    <row r="63" s="106" customFormat="1" ht="24" customHeight="1"/>
    <row r="64" s="106" customFormat="1" ht="24" customHeight="1"/>
    <row r="65" s="106" customFormat="1" ht="24" customHeight="1"/>
    <row r="66" s="106" customFormat="1" ht="24" customHeight="1"/>
    <row r="67" s="106" customFormat="1" ht="24" customHeight="1"/>
    <row r="68" s="106" customFormat="1" ht="24" customHeight="1"/>
    <row r="69" s="106" customFormat="1" ht="24" customHeight="1"/>
    <row r="70" s="106" customFormat="1" ht="24" customHeight="1"/>
    <row r="71" s="106" customFormat="1" ht="24" customHeight="1"/>
    <row r="72" s="106" customFormat="1" ht="24" customHeight="1"/>
    <row r="73" s="106" customFormat="1" ht="24" customHeight="1"/>
    <row r="74" s="106" customFormat="1" ht="24" customHeight="1"/>
    <row r="75" s="106" customFormat="1" ht="24" customHeight="1"/>
    <row r="76" s="106" customFormat="1" ht="24" customHeight="1"/>
    <row r="77" s="106" customFormat="1" ht="24" customHeight="1"/>
    <row r="78" s="106" customFormat="1" ht="24" customHeight="1"/>
    <row r="79" s="106" customFormat="1" ht="24" customHeight="1"/>
    <row r="80" s="106" customFormat="1" ht="24" customHeight="1"/>
    <row r="81" s="106" customFormat="1" ht="24" customHeight="1"/>
    <row r="82" s="106" customFormat="1" ht="24" customHeight="1"/>
    <row r="83" s="106" customFormat="1" ht="24" customHeight="1"/>
    <row r="84" s="106" customFormat="1" ht="24" customHeight="1"/>
    <row r="85" s="106" customFormat="1" ht="24" customHeight="1"/>
    <row r="86" s="106" customFormat="1" ht="24" customHeight="1"/>
    <row r="87" s="106" customFormat="1" ht="24" customHeight="1"/>
    <row r="88" s="106" customFormat="1" ht="24" customHeight="1"/>
    <row r="89" s="106" customFormat="1" ht="24" customHeight="1"/>
    <row r="90" s="106" customFormat="1" ht="24" customHeight="1"/>
    <row r="91" s="106" customFormat="1" ht="24" customHeight="1"/>
    <row r="92" s="106" customFormat="1" ht="24" customHeight="1"/>
    <row r="93" s="106" customFormat="1" ht="24" customHeight="1"/>
    <row r="94" s="106" customFormat="1" ht="24" customHeight="1"/>
    <row r="95" s="106" customFormat="1" ht="24" customHeight="1"/>
  </sheetData>
  <mergeCells count="2">
    <mergeCell ref="A2:D2"/>
    <mergeCell ref="A47:D47"/>
  </mergeCells>
  <printOptions horizontalCentered="1"/>
  <pageMargins left="0.590277777777778" right="0.590277777777778" top="0.786805555555556" bottom="0.786805555555556" header="0.5" footer="0.5"/>
  <pageSetup paperSize="9" scale="93" fitToHeight="0" orientation="portrait"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99"/>
  <sheetViews>
    <sheetView workbookViewId="0">
      <pane ySplit="6" topLeftCell="A7" activePane="bottomLeft" state="frozen"/>
      <selection/>
      <selection pane="bottomLeft" activeCell="F20" sqref="F20"/>
    </sheetView>
  </sheetViews>
  <sheetFormatPr defaultColWidth="9" defaultRowHeight="13.5" outlineLevelCol="6"/>
  <cols>
    <col min="1" max="1" width="26.25" style="81" customWidth="1"/>
    <col min="2" max="2" width="13.25" style="81" customWidth="1"/>
    <col min="3" max="4" width="11.875" style="81" customWidth="1"/>
    <col min="5" max="5" width="13.25" style="81" customWidth="1"/>
    <col min="6" max="7" width="11.875" style="81" customWidth="1"/>
    <col min="8" max="16384" width="9" style="81"/>
  </cols>
  <sheetData>
    <row r="1" s="24" customFormat="1" ht="24" customHeight="1" spans="1:1">
      <c r="A1" s="94"/>
    </row>
    <row r="2" s="25" customFormat="1" ht="42" customHeight="1" spans="1:7">
      <c r="A2" s="83" t="s">
        <v>1367</v>
      </c>
      <c r="B2" s="83"/>
      <c r="C2" s="83"/>
      <c r="D2" s="83"/>
      <c r="E2" s="83"/>
      <c r="F2" s="83"/>
      <c r="G2" s="83"/>
    </row>
    <row r="3" s="80" customFormat="1" ht="27" customHeight="1" spans="1:7">
      <c r="A3" s="12"/>
      <c r="B3" s="12"/>
      <c r="C3" s="26"/>
      <c r="D3" s="26"/>
      <c r="E3" s="26"/>
      <c r="F3" s="26"/>
      <c r="G3" s="12" t="s">
        <v>1</v>
      </c>
    </row>
    <row r="4" s="81" customFormat="1" ht="26" customHeight="1" spans="1:7">
      <c r="A4" s="15" t="s">
        <v>1368</v>
      </c>
      <c r="B4" s="15" t="s">
        <v>1369</v>
      </c>
      <c r="C4" s="15"/>
      <c r="D4" s="15"/>
      <c r="E4" s="15" t="s">
        <v>1370</v>
      </c>
      <c r="F4" s="15"/>
      <c r="G4" s="15"/>
    </row>
    <row r="5" s="81" customFormat="1" ht="24" customHeight="1" spans="1:7">
      <c r="A5" s="15"/>
      <c r="B5" s="15" t="s">
        <v>32</v>
      </c>
      <c r="C5" s="15" t="s">
        <v>1371</v>
      </c>
      <c r="D5" s="15" t="s">
        <v>1372</v>
      </c>
      <c r="E5" s="15" t="s">
        <v>32</v>
      </c>
      <c r="F5" s="15" t="s">
        <v>1371</v>
      </c>
      <c r="G5" s="15" t="s">
        <v>1372</v>
      </c>
    </row>
    <row r="6" s="81" customFormat="1" ht="24" customHeight="1" spans="1:7">
      <c r="A6" s="15" t="s">
        <v>1373</v>
      </c>
      <c r="B6" s="15" t="s">
        <v>1374</v>
      </c>
      <c r="C6" s="15" t="s">
        <v>1375</v>
      </c>
      <c r="D6" s="15" t="s">
        <v>1376</v>
      </c>
      <c r="E6" s="15" t="s">
        <v>1377</v>
      </c>
      <c r="F6" s="15" t="s">
        <v>1378</v>
      </c>
      <c r="G6" s="15" t="s">
        <v>1379</v>
      </c>
    </row>
    <row r="7" s="82" customFormat="1" ht="24" customHeight="1" spans="1:7">
      <c r="A7" s="29" t="s">
        <v>1380</v>
      </c>
      <c r="B7" s="36">
        <f t="shared" ref="B7:G7" si="0">SUM(B8)</f>
        <v>720763</v>
      </c>
      <c r="C7" s="36">
        <f t="shared" si="0"/>
        <v>377623</v>
      </c>
      <c r="D7" s="36">
        <f t="shared" si="0"/>
        <v>343140</v>
      </c>
      <c r="E7" s="36">
        <f t="shared" si="0"/>
        <v>697896</v>
      </c>
      <c r="F7" s="36">
        <f t="shared" si="0"/>
        <v>374756</v>
      </c>
      <c r="G7" s="36">
        <f t="shared" si="0"/>
        <v>323140</v>
      </c>
    </row>
    <row r="8" s="82" customFormat="1" ht="24" customHeight="1" spans="1:7">
      <c r="A8" s="20" t="s">
        <v>1381</v>
      </c>
      <c r="B8" s="91">
        <f>C8+D8</f>
        <v>720763</v>
      </c>
      <c r="C8" s="34">
        <v>377623</v>
      </c>
      <c r="D8" s="34">
        <v>343140</v>
      </c>
      <c r="E8" s="91">
        <f>F8+G8</f>
        <v>697896</v>
      </c>
      <c r="F8" s="36">
        <v>374756</v>
      </c>
      <c r="G8" s="34">
        <v>323140</v>
      </c>
    </row>
    <row r="9" s="82" customFormat="1" ht="24" customHeight="1" spans="1:7">
      <c r="A9" s="29"/>
      <c r="B9" s="95"/>
      <c r="C9" s="96"/>
      <c r="D9" s="96"/>
      <c r="E9" s="96"/>
      <c r="F9" s="96"/>
      <c r="G9" s="96"/>
    </row>
    <row r="10" s="81" customFormat="1" ht="24" customHeight="1" spans="1:7">
      <c r="A10" s="20"/>
      <c r="B10" s="90"/>
      <c r="C10" s="97"/>
      <c r="D10" s="97"/>
      <c r="E10" s="97"/>
      <c r="F10" s="97"/>
      <c r="G10" s="97"/>
    </row>
    <row r="11" s="81" customFormat="1" ht="24" customHeight="1" spans="1:7">
      <c r="A11" s="20"/>
      <c r="B11" s="90"/>
      <c r="C11" s="97"/>
      <c r="D11" s="97"/>
      <c r="E11" s="97"/>
      <c r="F11" s="97"/>
      <c r="G11" s="97"/>
    </row>
    <row r="12" s="81" customFormat="1" ht="24" customHeight="1" spans="1:7">
      <c r="A12" s="15"/>
      <c r="B12" s="90"/>
      <c r="C12" s="97"/>
      <c r="D12" s="97"/>
      <c r="E12" s="97"/>
      <c r="F12" s="97"/>
      <c r="G12" s="97"/>
    </row>
    <row r="13" s="81" customFormat="1" ht="24" customHeight="1" spans="1:7">
      <c r="A13" s="15"/>
      <c r="B13" s="90"/>
      <c r="C13" s="97"/>
      <c r="D13" s="97"/>
      <c r="E13" s="97"/>
      <c r="F13" s="97"/>
      <c r="G13" s="97"/>
    </row>
    <row r="14" s="81" customFormat="1" ht="24" customHeight="1" spans="1:7">
      <c r="A14" s="15"/>
      <c r="B14" s="90"/>
      <c r="C14" s="97"/>
      <c r="D14" s="97"/>
      <c r="E14" s="97"/>
      <c r="F14" s="97"/>
      <c r="G14" s="97"/>
    </row>
    <row r="15" s="81" customFormat="1" ht="24" customHeight="1" spans="1:7">
      <c r="A15" s="20"/>
      <c r="B15" s="90"/>
      <c r="C15" s="97"/>
      <c r="D15" s="97"/>
      <c r="E15" s="97"/>
      <c r="F15" s="97"/>
      <c r="G15" s="97"/>
    </row>
    <row r="16" s="81" customFormat="1" ht="24" customHeight="1" spans="1:7">
      <c r="A16" s="15"/>
      <c r="B16" s="92"/>
      <c r="C16" s="98"/>
      <c r="D16" s="98"/>
      <c r="E16" s="98"/>
      <c r="F16" s="98"/>
      <c r="G16" s="98"/>
    </row>
    <row r="17" s="81" customFormat="1" ht="44" customHeight="1" spans="1:7">
      <c r="A17" s="89" t="s">
        <v>1382</v>
      </c>
      <c r="B17" s="89"/>
      <c r="C17" s="89"/>
      <c r="D17" s="89"/>
      <c r="E17" s="89"/>
      <c r="F17" s="89"/>
      <c r="G17" s="89"/>
    </row>
    <row r="18" s="81" customFormat="1" ht="24" customHeight="1"/>
    <row r="19" s="81" customFormat="1" ht="24" customHeight="1"/>
    <row r="20" s="81" customFormat="1" ht="24" customHeight="1"/>
    <row r="21" s="81" customFormat="1" ht="24" customHeight="1"/>
    <row r="22" s="81" customFormat="1" ht="24" customHeight="1"/>
    <row r="23" s="81" customFormat="1" ht="24" customHeight="1"/>
    <row r="24" s="81" customFormat="1" ht="24" customHeight="1"/>
    <row r="25" s="81" customFormat="1" ht="24" customHeight="1"/>
    <row r="26" s="81" customFormat="1" ht="24" customHeight="1"/>
    <row r="27" s="81" customFormat="1" ht="24" customHeight="1"/>
    <row r="28" s="81" customFormat="1" ht="24" customHeight="1"/>
    <row r="29" s="81" customFormat="1" ht="24" customHeight="1"/>
    <row r="30" s="81" customFormat="1" ht="24" customHeight="1"/>
    <row r="31" s="81" customFormat="1" ht="24" customHeight="1"/>
    <row r="32" s="81" customFormat="1" ht="24" customHeight="1"/>
    <row r="33" s="81" customFormat="1" ht="24" customHeight="1"/>
    <row r="34" s="81" customFormat="1" ht="24" customHeight="1"/>
    <row r="35" s="81" customFormat="1" ht="24" customHeight="1"/>
    <row r="36" s="81" customFormat="1" ht="24" customHeight="1"/>
    <row r="37" s="81" customFormat="1" ht="24" customHeight="1"/>
    <row r="38" s="81" customFormat="1" ht="24" customHeight="1"/>
    <row r="39" s="81" customFormat="1" ht="24" customHeight="1"/>
    <row r="40" s="81" customFormat="1" ht="24" customHeight="1"/>
    <row r="41" s="81" customFormat="1" ht="24" customHeight="1"/>
    <row r="42" s="81" customFormat="1" ht="24" customHeight="1"/>
    <row r="43" s="81" customFormat="1" ht="24" customHeight="1"/>
    <row r="44" s="81" customFormat="1" ht="24" customHeight="1"/>
    <row r="45" s="81" customFormat="1" ht="24" customHeight="1"/>
    <row r="46" s="81" customFormat="1" ht="24" customHeight="1"/>
    <row r="47" s="81" customFormat="1" ht="24" customHeight="1"/>
    <row r="48" s="81" customFormat="1" ht="24" customHeight="1"/>
    <row r="49" s="81" customFormat="1" ht="24" customHeight="1"/>
    <row r="50" s="81" customFormat="1" ht="24" customHeight="1"/>
    <row r="51" s="81" customFormat="1" ht="24" customHeight="1"/>
    <row r="52" s="81" customFormat="1" ht="24" customHeight="1"/>
    <row r="53" s="81" customFormat="1" ht="24" customHeight="1"/>
    <row r="54" s="81" customFormat="1" ht="24" customHeight="1"/>
    <row r="55" s="81" customFormat="1" ht="24" customHeight="1"/>
    <row r="56" s="81" customFormat="1" ht="24" customHeight="1"/>
    <row r="57" s="81" customFormat="1" ht="24" customHeight="1"/>
    <row r="58" s="81" customFormat="1" ht="24" customHeight="1"/>
    <row r="59" s="81" customFormat="1" ht="24" customHeight="1"/>
    <row r="60" s="81" customFormat="1" ht="24" customHeight="1"/>
    <row r="61" s="81" customFormat="1" ht="24" customHeight="1"/>
    <row r="62" s="81" customFormat="1" ht="24" customHeight="1"/>
    <row r="63" s="81" customFormat="1" ht="24" customHeight="1"/>
    <row r="64" s="81" customFormat="1" ht="24" customHeight="1"/>
    <row r="65" s="81" customFormat="1" ht="24" customHeight="1"/>
    <row r="66" s="81" customFormat="1" ht="24" customHeight="1"/>
    <row r="67" s="81" customFormat="1" ht="24" customHeight="1"/>
    <row r="68" s="81" customFormat="1" ht="24" customHeight="1"/>
    <row r="69" s="81" customFormat="1" ht="24" customHeight="1"/>
    <row r="70" s="81" customFormat="1" ht="24" customHeight="1"/>
    <row r="71" s="81" customFormat="1" ht="24" customHeight="1"/>
    <row r="72" s="81" customFormat="1" ht="24" customHeight="1"/>
    <row r="73" s="81" customFormat="1" ht="24" customHeight="1"/>
    <row r="74" s="81" customFormat="1" ht="24" customHeight="1"/>
    <row r="75" s="81" customFormat="1" ht="24" customHeight="1"/>
    <row r="76" s="81" customFormat="1" ht="24" customHeight="1"/>
    <row r="77" s="81" customFormat="1" ht="24" customHeight="1"/>
    <row r="78" s="81" customFormat="1" ht="24" customHeight="1"/>
    <row r="79" s="81" customFormat="1" ht="24" customHeight="1"/>
    <row r="80" s="81" customFormat="1" ht="24" customHeight="1"/>
    <row r="81" s="81" customFormat="1" ht="24" customHeight="1"/>
    <row r="82" s="81" customFormat="1" ht="24" customHeight="1"/>
    <row r="83" s="81" customFormat="1" ht="24" customHeight="1"/>
    <row r="84" s="81" customFormat="1" ht="24" customHeight="1"/>
    <row r="85" s="81" customFormat="1" ht="24" customHeight="1"/>
    <row r="86" s="81" customFormat="1" ht="24" customHeight="1"/>
    <row r="87" s="81" customFormat="1" ht="24" customHeight="1"/>
    <row r="88" s="81" customFormat="1" ht="24" customHeight="1"/>
    <row r="89" s="81" customFormat="1" ht="24" customHeight="1"/>
    <row r="90" s="81" customFormat="1" ht="24" customHeight="1"/>
    <row r="91" s="81" customFormat="1" ht="24" customHeight="1"/>
    <row r="92" s="81" customFormat="1" ht="24" customHeight="1"/>
    <row r="93" s="81" customFormat="1" ht="24" customHeight="1"/>
    <row r="94" s="81" customFormat="1" ht="24" customHeight="1"/>
    <row r="95" s="81" customFormat="1" ht="24" customHeight="1"/>
    <row r="96" s="81" customFormat="1" ht="24" customHeight="1"/>
    <row r="97" s="81" customFormat="1" ht="24" customHeight="1"/>
    <row r="98" s="81" customFormat="1" ht="24" customHeight="1"/>
    <row r="99" s="81" customFormat="1" ht="24" customHeight="1"/>
  </sheetData>
  <mergeCells count="5">
    <mergeCell ref="A2:G2"/>
    <mergeCell ref="B4:D4"/>
    <mergeCell ref="E4:G4"/>
    <mergeCell ref="A17:G17"/>
    <mergeCell ref="A4:A5"/>
  </mergeCells>
  <printOptions horizontalCentered="1"/>
  <pageMargins left="0.590277777777778" right="0.590277777777778" top="0.786805555555556" bottom="0.786805555555556" header="0.5" footer="0.5"/>
  <pageSetup paperSize="9" scale="84" fitToHeight="0" orientation="portrait"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95"/>
  <sheetViews>
    <sheetView workbookViewId="0">
      <selection activeCell="A2" sqref="A2:C2"/>
    </sheetView>
  </sheetViews>
  <sheetFormatPr defaultColWidth="9" defaultRowHeight="13.5" outlineLevelCol="6"/>
  <cols>
    <col min="1" max="1" width="47.375" style="81" customWidth="1"/>
    <col min="2" max="3" width="16.875" style="81" customWidth="1"/>
    <col min="4" max="16384" width="9" style="81"/>
  </cols>
  <sheetData>
    <row r="1" s="24" customFormat="1" ht="24" customHeight="1" spans="1:1">
      <c r="A1" s="28"/>
    </row>
    <row r="2" s="25" customFormat="1" ht="42" customHeight="1" spans="1:3">
      <c r="A2" s="83" t="s">
        <v>1383</v>
      </c>
      <c r="B2" s="83"/>
      <c r="C2" s="83"/>
    </row>
    <row r="3" s="80" customFormat="1" ht="27" customHeight="1" spans="1:3">
      <c r="A3" s="12"/>
      <c r="B3" s="12"/>
      <c r="C3" s="12" t="s">
        <v>1</v>
      </c>
    </row>
    <row r="4" s="81" customFormat="1" ht="36" customHeight="1" spans="1:3">
      <c r="A4" s="15" t="s">
        <v>1384</v>
      </c>
      <c r="B4" s="15" t="s">
        <v>3</v>
      </c>
      <c r="C4" s="15" t="s">
        <v>1385</v>
      </c>
    </row>
    <row r="5" s="81" customFormat="1" ht="24" customHeight="1" spans="1:3">
      <c r="A5" s="29" t="s">
        <v>1386</v>
      </c>
      <c r="B5" s="90"/>
      <c r="C5" s="34">
        <v>370056</v>
      </c>
    </row>
    <row r="6" s="81" customFormat="1" ht="24" customHeight="1" spans="1:3">
      <c r="A6" s="29" t="s">
        <v>1387</v>
      </c>
      <c r="B6" s="90"/>
      <c r="C6" s="36">
        <v>377623</v>
      </c>
    </row>
    <row r="7" s="81" customFormat="1" ht="24" customHeight="1" spans="1:3">
      <c r="A7" s="29" t="s">
        <v>1388</v>
      </c>
      <c r="B7" s="90"/>
      <c r="C7" s="36">
        <f>SUM(C8:C9)</f>
        <v>73052</v>
      </c>
    </row>
    <row r="8" s="81" customFormat="1" ht="24" customHeight="1" spans="1:3">
      <c r="A8" s="20" t="s">
        <v>1389</v>
      </c>
      <c r="B8" s="90"/>
      <c r="C8" s="36"/>
    </row>
    <row r="9" s="81" customFormat="1" ht="24" customHeight="1" spans="1:3">
      <c r="A9" s="20" t="s">
        <v>1390</v>
      </c>
      <c r="B9" s="90"/>
      <c r="C9" s="36">
        <v>73052</v>
      </c>
    </row>
    <row r="10" s="81" customFormat="1" ht="24" customHeight="1" spans="1:3">
      <c r="A10" s="29" t="s">
        <v>1391</v>
      </c>
      <c r="B10" s="90"/>
      <c r="C10" s="36">
        <v>68352</v>
      </c>
    </row>
    <row r="11" s="81" customFormat="1" ht="24" customHeight="1" spans="1:3">
      <c r="A11" s="29" t="s">
        <v>1392</v>
      </c>
      <c r="B11" s="90"/>
      <c r="C11" s="36">
        <v>374756</v>
      </c>
    </row>
    <row r="12" s="81" customFormat="1" ht="24" customHeight="1" spans="1:3">
      <c r="A12" s="29" t="s">
        <v>1393</v>
      </c>
      <c r="B12" s="90"/>
      <c r="C12" s="36"/>
    </row>
    <row r="13" s="81" customFormat="1" ht="24" customHeight="1" spans="1:3">
      <c r="A13" s="29" t="s">
        <v>1394</v>
      </c>
      <c r="B13" s="92"/>
      <c r="C13" s="36">
        <v>0</v>
      </c>
    </row>
    <row r="14" s="81" customFormat="1" ht="24" customHeight="1" spans="1:3">
      <c r="A14" s="29" t="s">
        <v>1395</v>
      </c>
      <c r="B14" s="92"/>
      <c r="C14" s="91"/>
    </row>
    <row r="15" s="81" customFormat="1" ht="55" customHeight="1" spans="1:7">
      <c r="A15" s="89" t="s">
        <v>1396</v>
      </c>
      <c r="B15" s="89"/>
      <c r="C15" s="89"/>
      <c r="D15" s="93"/>
      <c r="E15" s="93"/>
      <c r="F15" s="93"/>
      <c r="G15" s="93"/>
    </row>
    <row r="16" s="81" customFormat="1" ht="24" customHeight="1"/>
    <row r="17" s="81" customFormat="1" ht="24" customHeight="1"/>
    <row r="18" s="81" customFormat="1" ht="24" customHeight="1"/>
    <row r="19" s="81" customFormat="1" ht="24" customHeight="1"/>
    <row r="20" s="81" customFormat="1" ht="24" customHeight="1"/>
    <row r="21" s="81" customFormat="1" ht="24" customHeight="1"/>
    <row r="22" s="81" customFormat="1" ht="24" customHeight="1"/>
    <row r="23" s="81" customFormat="1" ht="24" customHeight="1"/>
    <row r="24" s="81" customFormat="1" ht="24" customHeight="1"/>
    <row r="25" s="81" customFormat="1" ht="24" customHeight="1"/>
    <row r="26" s="81" customFormat="1" ht="24" customHeight="1"/>
    <row r="27" s="81" customFormat="1" ht="24" customHeight="1"/>
    <row r="28" s="81" customFormat="1" ht="24" customHeight="1"/>
    <row r="29" s="81" customFormat="1" ht="24" customHeight="1"/>
    <row r="30" s="81" customFormat="1" ht="24" customHeight="1"/>
    <row r="31" s="81" customFormat="1" ht="24" customHeight="1"/>
    <row r="32" s="81" customFormat="1" ht="24" customHeight="1"/>
    <row r="33" s="81" customFormat="1" ht="24" customHeight="1"/>
    <row r="34" s="81" customFormat="1" ht="24" customHeight="1"/>
    <row r="35" s="81" customFormat="1" ht="24" customHeight="1"/>
    <row r="36" s="81" customFormat="1" ht="24" customHeight="1"/>
    <row r="37" s="81" customFormat="1" ht="24" customHeight="1"/>
    <row r="38" s="81" customFormat="1" ht="24" customHeight="1"/>
    <row r="39" s="81" customFormat="1" ht="24" customHeight="1"/>
    <row r="40" s="81" customFormat="1" ht="24" customHeight="1"/>
    <row r="41" s="81" customFormat="1" ht="24" customHeight="1"/>
    <row r="42" s="81" customFormat="1" ht="24" customHeight="1"/>
    <row r="43" s="81" customFormat="1" ht="24" customHeight="1"/>
    <row r="44" s="81" customFormat="1" ht="24" customHeight="1"/>
    <row r="45" s="81" customFormat="1" ht="24" customHeight="1"/>
    <row r="46" s="81" customFormat="1" ht="24" customHeight="1"/>
    <row r="47" s="81" customFormat="1" ht="24" customHeight="1"/>
    <row r="48" s="81" customFormat="1" ht="24" customHeight="1"/>
    <row r="49" s="81" customFormat="1" ht="24" customHeight="1"/>
    <row r="50" s="81" customFormat="1" ht="24" customHeight="1"/>
    <row r="51" s="81" customFormat="1" ht="24" customHeight="1"/>
    <row r="52" s="81" customFormat="1" ht="24" customHeight="1"/>
    <row r="53" s="81" customFormat="1" ht="24" customHeight="1"/>
    <row r="54" s="81" customFormat="1" ht="24" customHeight="1"/>
    <row r="55" s="81" customFormat="1" ht="24" customHeight="1"/>
    <row r="56" s="81" customFormat="1" ht="24" customHeight="1"/>
    <row r="57" s="81" customFormat="1" ht="24" customHeight="1"/>
    <row r="58" s="81" customFormat="1" ht="24" customHeight="1"/>
    <row r="59" s="81" customFormat="1" ht="24" customHeight="1"/>
    <row r="60" s="81" customFormat="1" ht="24" customHeight="1"/>
    <row r="61" s="81" customFormat="1" ht="24" customHeight="1"/>
    <row r="62" s="81" customFormat="1" ht="24" customHeight="1"/>
    <row r="63" s="81" customFormat="1" ht="24" customHeight="1"/>
    <row r="64" s="81" customFormat="1" ht="24" customHeight="1"/>
    <row r="65" s="81" customFormat="1" ht="24" customHeight="1"/>
    <row r="66" s="81" customFormat="1" ht="24" customHeight="1"/>
    <row r="67" s="81" customFormat="1" ht="24" customHeight="1"/>
    <row r="68" s="81" customFormat="1" ht="24" customHeight="1"/>
    <row r="69" s="81" customFormat="1" ht="24" customHeight="1"/>
    <row r="70" s="81" customFormat="1" ht="24" customHeight="1"/>
    <row r="71" s="81" customFormat="1" ht="24" customHeight="1"/>
    <row r="72" s="81" customFormat="1" ht="24" customHeight="1"/>
    <row r="73" s="81" customFormat="1" ht="24" customHeight="1"/>
    <row r="74" s="81" customFormat="1" ht="24" customHeight="1"/>
    <row r="75" s="81" customFormat="1" ht="24" customHeight="1"/>
    <row r="76" s="81" customFormat="1" ht="24" customHeight="1"/>
    <row r="77" s="81" customFormat="1" ht="24" customHeight="1"/>
    <row r="78" s="81" customFormat="1" ht="24" customHeight="1"/>
    <row r="79" s="81" customFormat="1" ht="24" customHeight="1"/>
    <row r="80" s="81" customFormat="1" ht="24" customHeight="1"/>
    <row r="81" s="81" customFormat="1" ht="24" customHeight="1"/>
    <row r="82" s="81" customFormat="1" ht="24" customHeight="1"/>
    <row r="83" s="81" customFormat="1" ht="24" customHeight="1"/>
    <row r="84" s="81" customFormat="1" ht="24" customHeight="1"/>
    <row r="85" s="81" customFormat="1" ht="24" customHeight="1"/>
    <row r="86" s="81" customFormat="1" ht="24" customHeight="1"/>
    <row r="87" s="81" customFormat="1" ht="24" customHeight="1"/>
    <row r="88" s="81" customFormat="1" ht="24" customHeight="1"/>
    <row r="89" s="81" customFormat="1" ht="24" customHeight="1"/>
    <row r="90" s="81" customFormat="1" ht="24" customHeight="1"/>
    <row r="91" s="81" customFormat="1" ht="24" customHeight="1"/>
    <row r="92" s="81" customFormat="1" ht="24" customHeight="1"/>
    <row r="93" s="81" customFormat="1" ht="24" customHeight="1"/>
    <row r="94" s="81" customFormat="1" ht="24" customHeight="1"/>
    <row r="95" s="81" customFormat="1" ht="24" customHeight="1"/>
  </sheetData>
  <mergeCells count="2">
    <mergeCell ref="A2:C2"/>
    <mergeCell ref="A15:C15"/>
  </mergeCells>
  <printOptions horizontalCentered="1"/>
  <pageMargins left="0.590277777777778" right="0.590277777777778" top="0.786805555555556" bottom="0.786805555555556" header="0.5" footer="0.5"/>
  <pageSetup paperSize="9" orientation="portrait" horizont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95"/>
  <sheetViews>
    <sheetView workbookViewId="0">
      <selection activeCell="A2" sqref="A2:C2"/>
    </sheetView>
  </sheetViews>
  <sheetFormatPr defaultColWidth="9" defaultRowHeight="13.5" outlineLevelCol="6"/>
  <cols>
    <col min="1" max="1" width="48.5" style="81" customWidth="1"/>
    <col min="2" max="3" width="16" style="81" customWidth="1"/>
    <col min="4" max="16384" width="9" style="81"/>
  </cols>
  <sheetData>
    <row r="1" s="24" customFormat="1" ht="24" customHeight="1" spans="1:1">
      <c r="A1" s="28"/>
    </row>
    <row r="2" s="25" customFormat="1" ht="42" customHeight="1" spans="1:3">
      <c r="A2" s="83" t="s">
        <v>1397</v>
      </c>
      <c r="B2" s="83"/>
      <c r="C2" s="83"/>
    </row>
    <row r="3" s="80" customFormat="1" ht="27" customHeight="1" spans="1:3">
      <c r="A3" s="12"/>
      <c r="B3" s="12"/>
      <c r="C3" s="12" t="s">
        <v>1</v>
      </c>
    </row>
    <row r="4" s="81" customFormat="1" ht="36" customHeight="1" spans="1:3">
      <c r="A4" s="15" t="s">
        <v>1384</v>
      </c>
      <c r="B4" s="15" t="s">
        <v>3</v>
      </c>
      <c r="C4" s="15" t="s">
        <v>1385</v>
      </c>
    </row>
    <row r="5" s="81" customFormat="1" ht="24" customHeight="1" spans="1:3">
      <c r="A5" s="20" t="s">
        <v>1398</v>
      </c>
      <c r="B5" s="90"/>
      <c r="C5" s="91">
        <v>215940</v>
      </c>
    </row>
    <row r="6" s="81" customFormat="1" ht="24" customHeight="1" spans="1:3">
      <c r="A6" s="20" t="s">
        <v>1399</v>
      </c>
      <c r="B6" s="90"/>
      <c r="C6" s="91">
        <v>343140</v>
      </c>
    </row>
    <row r="7" s="81" customFormat="1" ht="24" customHeight="1" spans="1:3">
      <c r="A7" s="20" t="s">
        <v>1400</v>
      </c>
      <c r="B7" s="90"/>
      <c r="C7" s="91">
        <v>118400</v>
      </c>
    </row>
    <row r="8" s="81" customFormat="1" ht="24" customHeight="1" spans="1:3">
      <c r="A8" s="20" t="s">
        <v>1401</v>
      </c>
      <c r="B8" s="90"/>
      <c r="C8" s="34">
        <v>11200</v>
      </c>
    </row>
    <row r="9" s="81" customFormat="1" ht="24" customHeight="1" spans="1:3">
      <c r="A9" s="20" t="s">
        <v>1402</v>
      </c>
      <c r="B9" s="90"/>
      <c r="C9" s="91">
        <v>323140</v>
      </c>
    </row>
    <row r="10" s="81" customFormat="1" ht="24" customHeight="1" spans="1:3">
      <c r="A10" s="20" t="s">
        <v>1403</v>
      </c>
      <c r="B10" s="90"/>
      <c r="C10" s="91"/>
    </row>
    <row r="11" s="81" customFormat="1" ht="24" customHeight="1" spans="1:3">
      <c r="A11" s="20" t="s">
        <v>1404</v>
      </c>
      <c r="B11" s="92"/>
      <c r="C11" s="91">
        <v>45800</v>
      </c>
    </row>
    <row r="12" s="81" customFormat="1" ht="24" customHeight="1" spans="1:3">
      <c r="A12" s="20" t="s">
        <v>1405</v>
      </c>
      <c r="B12" s="92"/>
      <c r="C12" s="90"/>
    </row>
    <row r="13" s="81" customFormat="1" ht="68" customHeight="1" spans="1:7">
      <c r="A13" s="89" t="s">
        <v>1406</v>
      </c>
      <c r="B13" s="89"/>
      <c r="C13" s="89"/>
      <c r="D13" s="93"/>
      <c r="E13" s="93"/>
      <c r="F13" s="93"/>
      <c r="G13" s="93"/>
    </row>
    <row r="14" s="81" customFormat="1" ht="24" customHeight="1"/>
    <row r="15" s="81" customFormat="1" ht="24" customHeight="1"/>
    <row r="16" s="81" customFormat="1" ht="24" customHeight="1"/>
    <row r="17" s="81" customFormat="1" ht="24" customHeight="1"/>
    <row r="18" s="81" customFormat="1" ht="24" customHeight="1"/>
    <row r="19" s="81" customFormat="1" ht="24" customHeight="1"/>
    <row r="20" s="81" customFormat="1" ht="24" customHeight="1"/>
    <row r="21" s="81" customFormat="1" ht="24" customHeight="1"/>
    <row r="22" s="81" customFormat="1" ht="24" customHeight="1"/>
    <row r="23" s="81" customFormat="1" ht="24" customHeight="1"/>
    <row r="24" s="81" customFormat="1" ht="24" customHeight="1"/>
    <row r="25" s="81" customFormat="1" ht="24" customHeight="1"/>
    <row r="26" s="81" customFormat="1" ht="24" customHeight="1"/>
    <row r="27" s="81" customFormat="1" ht="24" customHeight="1"/>
    <row r="28" s="81" customFormat="1" ht="24" customHeight="1"/>
    <row r="29" s="81" customFormat="1" ht="24" customHeight="1"/>
    <row r="30" s="81" customFormat="1" ht="24" customHeight="1"/>
    <row r="31" s="81" customFormat="1" ht="24" customHeight="1"/>
    <row r="32" s="81" customFormat="1" ht="24" customHeight="1"/>
    <row r="33" s="81" customFormat="1" ht="24" customHeight="1"/>
    <row r="34" s="81" customFormat="1" ht="24" customHeight="1"/>
    <row r="35" s="81" customFormat="1" ht="24" customHeight="1"/>
    <row r="36" s="81" customFormat="1" ht="24" customHeight="1"/>
    <row r="37" s="81" customFormat="1" ht="24" customHeight="1"/>
    <row r="38" s="81" customFormat="1" ht="24" customHeight="1"/>
    <row r="39" s="81" customFormat="1" ht="24" customHeight="1"/>
    <row r="40" s="81" customFormat="1" ht="24" customHeight="1"/>
    <row r="41" s="81" customFormat="1" ht="24" customHeight="1"/>
    <row r="42" s="81" customFormat="1" ht="24" customHeight="1"/>
    <row r="43" s="81" customFormat="1" ht="24" customHeight="1"/>
    <row r="44" s="81" customFormat="1" ht="24" customHeight="1"/>
    <row r="45" s="81" customFormat="1" ht="24" customHeight="1"/>
    <row r="46" s="81" customFormat="1" ht="24" customHeight="1"/>
    <row r="47" s="81" customFormat="1" ht="24" customHeight="1"/>
    <row r="48" s="81" customFormat="1" ht="24" customHeight="1"/>
    <row r="49" s="81" customFormat="1" ht="24" customHeight="1"/>
    <row r="50" s="81" customFormat="1" ht="24" customHeight="1"/>
    <row r="51" s="81" customFormat="1" ht="24" customHeight="1"/>
    <row r="52" s="81" customFormat="1" ht="24" customHeight="1"/>
    <row r="53" s="81" customFormat="1" ht="24" customHeight="1"/>
    <row r="54" s="81" customFormat="1" ht="24" customHeight="1"/>
    <row r="55" s="81" customFormat="1" ht="24" customHeight="1"/>
    <row r="56" s="81" customFormat="1" ht="24" customHeight="1"/>
    <row r="57" s="81" customFormat="1" ht="24" customHeight="1"/>
    <row r="58" s="81" customFormat="1" ht="24" customHeight="1"/>
    <row r="59" s="81" customFormat="1" ht="24" customHeight="1"/>
    <row r="60" s="81" customFormat="1" ht="24" customHeight="1"/>
    <row r="61" s="81" customFormat="1" ht="24" customHeight="1"/>
    <row r="62" s="81" customFormat="1" ht="24" customHeight="1"/>
    <row r="63" s="81" customFormat="1" ht="24" customHeight="1"/>
    <row r="64" s="81" customFormat="1" ht="24" customHeight="1"/>
    <row r="65" s="81" customFormat="1" ht="24" customHeight="1"/>
    <row r="66" s="81" customFormat="1" ht="24" customHeight="1"/>
    <row r="67" s="81" customFormat="1" ht="24" customHeight="1"/>
    <row r="68" s="81" customFormat="1" ht="24" customHeight="1"/>
    <row r="69" s="81" customFormat="1" ht="24" customHeight="1"/>
    <row r="70" s="81" customFormat="1" ht="24" customHeight="1"/>
    <row r="71" s="81" customFormat="1" ht="24" customHeight="1"/>
    <row r="72" s="81" customFormat="1" ht="24" customHeight="1"/>
    <row r="73" s="81" customFormat="1" ht="24" customHeight="1"/>
    <row r="74" s="81" customFormat="1" ht="24" customHeight="1"/>
    <row r="75" s="81" customFormat="1" ht="24" customHeight="1"/>
    <row r="76" s="81" customFormat="1" ht="24" customHeight="1"/>
    <row r="77" s="81" customFormat="1" ht="24" customHeight="1"/>
    <row r="78" s="81" customFormat="1" ht="24" customHeight="1"/>
    <row r="79" s="81" customFormat="1" ht="24" customHeight="1"/>
    <row r="80" s="81" customFormat="1" ht="24" customHeight="1"/>
    <row r="81" s="81" customFormat="1" ht="24" customHeight="1"/>
    <row r="82" s="81" customFormat="1" ht="24" customHeight="1"/>
    <row r="83" s="81" customFormat="1" ht="24" customHeight="1"/>
    <row r="84" s="81" customFormat="1" ht="24" customHeight="1"/>
    <row r="85" s="81" customFormat="1" ht="24" customHeight="1"/>
    <row r="86" s="81" customFormat="1" ht="24" customHeight="1"/>
    <row r="87" s="81" customFormat="1" ht="24" customHeight="1"/>
    <row r="88" s="81" customFormat="1" ht="24" customHeight="1"/>
    <row r="89" s="81" customFormat="1" ht="24" customHeight="1"/>
    <row r="90" s="81" customFormat="1" ht="24" customHeight="1"/>
    <row r="91" s="81" customFormat="1" ht="24" customHeight="1"/>
    <row r="92" s="81" customFormat="1" ht="24" customHeight="1"/>
    <row r="93" s="81" customFormat="1" ht="24" customHeight="1"/>
    <row r="94" s="81" customFormat="1" ht="24" customHeight="1"/>
    <row r="95" s="81" customFormat="1" ht="24" customHeight="1"/>
  </sheetData>
  <mergeCells count="2">
    <mergeCell ref="A2:C2"/>
    <mergeCell ref="A13:C13"/>
  </mergeCells>
  <printOptions horizontalCentered="1"/>
  <pageMargins left="0.590277777777778" right="0.590277777777778" top="0.786805555555556" bottom="0.786805555555556" header="0.5" footer="0.5"/>
  <pageSetup paperSize="9" orientation="portrait" horizontalDpi="6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95"/>
  <sheetViews>
    <sheetView showZeros="0" workbookViewId="0">
      <pane ySplit="4" topLeftCell="A5" activePane="bottomLeft" state="frozen"/>
      <selection/>
      <selection pane="bottomLeft" activeCell="A2" sqref="A2:D2"/>
    </sheetView>
  </sheetViews>
  <sheetFormatPr defaultColWidth="9" defaultRowHeight="13.5" outlineLevelCol="3"/>
  <cols>
    <col min="1" max="1" width="33.75" style="81" customWidth="1"/>
    <col min="2" max="2" width="12.25" style="81" customWidth="1"/>
    <col min="3" max="4" width="17.125" style="81" customWidth="1"/>
    <col min="5" max="16384" width="9" style="81"/>
  </cols>
  <sheetData>
    <row r="1" s="24" customFormat="1" ht="24" customHeight="1" spans="1:1">
      <c r="A1" s="28"/>
    </row>
    <row r="2" s="25" customFormat="1" ht="42" customHeight="1" spans="1:4">
      <c r="A2" s="83" t="s">
        <v>1407</v>
      </c>
      <c r="B2" s="83"/>
      <c r="C2" s="83"/>
      <c r="D2" s="83"/>
    </row>
    <row r="3" s="80" customFormat="1" ht="27" customHeight="1" spans="1:4">
      <c r="A3" s="26"/>
      <c r="B3" s="26"/>
      <c r="C3" s="26"/>
      <c r="D3" s="12" t="s">
        <v>1</v>
      </c>
    </row>
    <row r="4" s="81" customFormat="1" ht="21.85" customHeight="1" spans="1:4">
      <c r="A4" s="15" t="s">
        <v>1384</v>
      </c>
      <c r="B4" s="15" t="s">
        <v>1408</v>
      </c>
      <c r="C4" s="15" t="s">
        <v>1409</v>
      </c>
      <c r="D4" s="15" t="s">
        <v>1410</v>
      </c>
    </row>
    <row r="5" s="82" customFormat="1" ht="24" customHeight="1" spans="1:4">
      <c r="A5" s="84" t="s">
        <v>1411</v>
      </c>
      <c r="B5" s="30" t="s">
        <v>1412</v>
      </c>
      <c r="C5" s="31"/>
      <c r="D5" s="31">
        <f>D6+D8</f>
        <v>191452</v>
      </c>
    </row>
    <row r="6" s="81" customFormat="1" ht="24" customHeight="1" spans="1:4">
      <c r="A6" s="85" t="s">
        <v>1413</v>
      </c>
      <c r="B6" s="15" t="s">
        <v>1375</v>
      </c>
      <c r="C6" s="33"/>
      <c r="D6" s="33">
        <v>73052</v>
      </c>
    </row>
    <row r="7" s="81" customFormat="1" ht="24" customHeight="1" spans="1:4">
      <c r="A7" s="85" t="s">
        <v>1414</v>
      </c>
      <c r="B7" s="15" t="s">
        <v>1376</v>
      </c>
      <c r="C7" s="33"/>
      <c r="D7" s="86">
        <v>68352</v>
      </c>
    </row>
    <row r="8" s="81" customFormat="1" ht="24" customHeight="1" spans="1:4">
      <c r="A8" s="85" t="s">
        <v>1415</v>
      </c>
      <c r="B8" s="15" t="s">
        <v>1416</v>
      </c>
      <c r="C8" s="33"/>
      <c r="D8" s="86">
        <v>118400</v>
      </c>
    </row>
    <row r="9" s="81" customFormat="1" ht="24" customHeight="1" spans="1:4">
      <c r="A9" s="85" t="s">
        <v>1414</v>
      </c>
      <c r="B9" s="15" t="s">
        <v>1378</v>
      </c>
      <c r="C9" s="33"/>
      <c r="D9" s="33">
        <v>2100</v>
      </c>
    </row>
    <row r="10" s="82" customFormat="1" ht="24" customHeight="1" spans="1:4">
      <c r="A10" s="84" t="s">
        <v>1417</v>
      </c>
      <c r="B10" s="30" t="s">
        <v>1418</v>
      </c>
      <c r="C10" s="31"/>
      <c r="D10" s="31">
        <f>D11+D12</f>
        <v>79552</v>
      </c>
    </row>
    <row r="11" s="81" customFormat="1" ht="24" customHeight="1" spans="1:4">
      <c r="A11" s="85" t="s">
        <v>1413</v>
      </c>
      <c r="B11" s="15" t="s">
        <v>1419</v>
      </c>
      <c r="C11" s="33"/>
      <c r="D11" s="86">
        <v>68352</v>
      </c>
    </row>
    <row r="12" s="81" customFormat="1" ht="24" customHeight="1" spans="1:4">
      <c r="A12" s="85" t="s">
        <v>1415</v>
      </c>
      <c r="B12" s="15" t="s">
        <v>1420</v>
      </c>
      <c r="C12" s="33"/>
      <c r="D12" s="33">
        <v>11200</v>
      </c>
    </row>
    <row r="13" s="82" customFormat="1" ht="24" customHeight="1" spans="1:4">
      <c r="A13" s="84" t="s">
        <v>1421</v>
      </c>
      <c r="B13" s="30" t="s">
        <v>1422</v>
      </c>
      <c r="C13" s="31"/>
      <c r="D13" s="31">
        <f>D14+D15</f>
        <v>20768.04204</v>
      </c>
    </row>
    <row r="14" s="81" customFormat="1" ht="24" customHeight="1" spans="1:4">
      <c r="A14" s="85" t="s">
        <v>1413</v>
      </c>
      <c r="B14" s="15" t="s">
        <v>1423</v>
      </c>
      <c r="C14" s="33"/>
      <c r="D14" s="33">
        <v>12568.641109</v>
      </c>
    </row>
    <row r="15" s="81" customFormat="1" ht="24" customHeight="1" spans="1:4">
      <c r="A15" s="85" t="s">
        <v>1415</v>
      </c>
      <c r="B15" s="15" t="s">
        <v>1424</v>
      </c>
      <c r="C15" s="33"/>
      <c r="D15" s="33">
        <v>8199.400931</v>
      </c>
    </row>
    <row r="16" s="82" customFormat="1" ht="24" customHeight="1" spans="1:4">
      <c r="A16" s="84" t="s">
        <v>1425</v>
      </c>
      <c r="B16" s="30" t="s">
        <v>1426</v>
      </c>
      <c r="C16" s="31"/>
      <c r="D16" s="31">
        <f>D17+D20</f>
        <v>59054</v>
      </c>
    </row>
    <row r="17" s="81" customFormat="1" ht="24" customHeight="1" spans="1:4">
      <c r="A17" s="85" t="s">
        <v>1413</v>
      </c>
      <c r="B17" s="15" t="s">
        <v>1427</v>
      </c>
      <c r="C17" s="33"/>
      <c r="D17" s="87">
        <v>45554</v>
      </c>
    </row>
    <row r="18" s="81" customFormat="1" ht="24" customHeight="1" spans="1:4">
      <c r="A18" s="85" t="s">
        <v>1428</v>
      </c>
      <c r="B18" s="15"/>
      <c r="C18" s="33"/>
      <c r="D18" s="87">
        <v>45554</v>
      </c>
    </row>
    <row r="19" s="81" customFormat="1" ht="24" customHeight="1" spans="1:4">
      <c r="A19" s="85" t="s">
        <v>1429</v>
      </c>
      <c r="B19" s="15" t="s">
        <v>1430</v>
      </c>
      <c r="C19" s="33"/>
      <c r="D19" s="33">
        <v>0</v>
      </c>
    </row>
    <row r="20" s="81" customFormat="1" ht="24" customHeight="1" spans="1:4">
      <c r="A20" s="85" t="s">
        <v>1415</v>
      </c>
      <c r="B20" s="15" t="s">
        <v>1431</v>
      </c>
      <c r="C20" s="33"/>
      <c r="D20" s="33">
        <v>13500</v>
      </c>
    </row>
    <row r="21" s="81" customFormat="1" ht="24" customHeight="1" spans="1:4">
      <c r="A21" s="85" t="s">
        <v>1428</v>
      </c>
      <c r="B21" s="15"/>
      <c r="C21" s="33"/>
      <c r="D21" s="88">
        <v>11700</v>
      </c>
    </row>
    <row r="22" s="81" customFormat="1" ht="24" customHeight="1" spans="1:4">
      <c r="A22" s="85" t="s">
        <v>1432</v>
      </c>
      <c r="B22" s="15" t="s">
        <v>1433</v>
      </c>
      <c r="C22" s="33"/>
      <c r="D22" s="33">
        <v>1800</v>
      </c>
    </row>
    <row r="23" s="82" customFormat="1" ht="24" customHeight="1" spans="1:4">
      <c r="A23" s="84" t="s">
        <v>1434</v>
      </c>
      <c r="B23" s="30" t="s">
        <v>1435</v>
      </c>
      <c r="C23" s="31"/>
      <c r="D23" s="31">
        <f>D24+D25</f>
        <v>23962.457432</v>
      </c>
    </row>
    <row r="24" s="81" customFormat="1" ht="24" customHeight="1" spans="1:4">
      <c r="A24" s="85" t="s">
        <v>1413</v>
      </c>
      <c r="B24" s="15" t="s">
        <v>1436</v>
      </c>
      <c r="C24" s="33"/>
      <c r="D24" s="33">
        <v>13012.733995</v>
      </c>
    </row>
    <row r="25" s="81" customFormat="1" ht="24" customHeight="1" spans="1:4">
      <c r="A25" s="85" t="s">
        <v>1415</v>
      </c>
      <c r="B25" s="15" t="s">
        <v>1437</v>
      </c>
      <c r="C25" s="33"/>
      <c r="D25" s="33">
        <v>10949.723437</v>
      </c>
    </row>
    <row r="26" s="81" customFormat="1" ht="61" customHeight="1" spans="1:4">
      <c r="A26" s="89" t="s">
        <v>1438</v>
      </c>
      <c r="B26" s="89"/>
      <c r="C26" s="89"/>
      <c r="D26" s="89"/>
    </row>
    <row r="27" s="81" customFormat="1" ht="24" customHeight="1"/>
    <row r="28" s="81" customFormat="1" ht="24" customHeight="1"/>
    <row r="29" s="81" customFormat="1" ht="24" customHeight="1"/>
    <row r="30" s="81" customFormat="1" ht="24" customHeight="1"/>
    <row r="31" s="81" customFormat="1" ht="24" customHeight="1"/>
    <row r="32" s="81" customFormat="1" ht="24" customHeight="1"/>
    <row r="33" s="81" customFormat="1" ht="24" customHeight="1"/>
    <row r="34" s="81" customFormat="1" ht="24" customHeight="1"/>
    <row r="35" s="81" customFormat="1" ht="24" customHeight="1"/>
    <row r="36" s="81" customFormat="1" ht="24" customHeight="1"/>
    <row r="37" s="81" customFormat="1" ht="24" customHeight="1"/>
    <row r="38" s="81" customFormat="1" ht="24" customHeight="1"/>
    <row r="39" s="81" customFormat="1" ht="24" customHeight="1"/>
    <row r="40" s="81" customFormat="1" ht="24" customHeight="1"/>
    <row r="41" s="81" customFormat="1" ht="24" customHeight="1"/>
    <row r="42" s="81" customFormat="1" ht="24" customHeight="1"/>
    <row r="43" s="81" customFormat="1" ht="24" customHeight="1"/>
    <row r="44" s="81" customFormat="1" ht="24" customHeight="1"/>
    <row r="45" s="81" customFormat="1" ht="24" customHeight="1"/>
    <row r="46" s="81" customFormat="1" ht="24" customHeight="1"/>
    <row r="47" s="81" customFormat="1" ht="24" customHeight="1"/>
    <row r="48" s="81" customFormat="1" ht="24" customHeight="1"/>
    <row r="49" s="81" customFormat="1" ht="24" customHeight="1"/>
    <row r="50" s="81" customFormat="1" ht="24" customHeight="1"/>
    <row r="51" s="81" customFormat="1" ht="24" customHeight="1"/>
    <row r="52" s="81" customFormat="1" ht="24" customHeight="1"/>
    <row r="53" s="81" customFormat="1" ht="24" customHeight="1"/>
    <row r="54" s="81" customFormat="1" ht="24" customHeight="1"/>
    <row r="55" s="81" customFormat="1" ht="24" customHeight="1"/>
    <row r="56" s="81" customFormat="1" ht="24" customHeight="1"/>
    <row r="57" s="81" customFormat="1" ht="24" customHeight="1"/>
    <row r="58" s="81" customFormat="1" ht="24" customHeight="1"/>
    <row r="59" s="81" customFormat="1" ht="24" customHeight="1"/>
    <row r="60" s="81" customFormat="1" ht="24" customHeight="1"/>
    <row r="61" s="81" customFormat="1" ht="24" customHeight="1"/>
    <row r="62" s="81" customFormat="1" ht="24" customHeight="1"/>
    <row r="63" s="81" customFormat="1" ht="24" customHeight="1"/>
    <row r="64" s="81" customFormat="1" ht="24" customHeight="1"/>
    <row r="65" s="81" customFormat="1" ht="24" customHeight="1"/>
    <row r="66" s="81" customFormat="1" ht="24" customHeight="1"/>
    <row r="67" s="81" customFormat="1" ht="24" customHeight="1"/>
    <row r="68" s="81" customFormat="1" ht="24" customHeight="1"/>
    <row r="69" s="81" customFormat="1" ht="24" customHeight="1"/>
    <row r="70" s="81" customFormat="1" ht="24" customHeight="1"/>
    <row r="71" s="81" customFormat="1" ht="24" customHeight="1"/>
    <row r="72" s="81" customFormat="1" ht="24" customHeight="1"/>
    <row r="73" s="81" customFormat="1" ht="24" customHeight="1"/>
    <row r="74" s="81" customFormat="1" ht="24" customHeight="1"/>
    <row r="75" s="81" customFormat="1" ht="24" customHeight="1"/>
    <row r="76" s="81" customFormat="1" ht="24" customHeight="1"/>
    <row r="77" s="81" customFormat="1" ht="24" customHeight="1"/>
    <row r="78" s="81" customFormat="1" ht="24" customHeight="1"/>
    <row r="79" s="81" customFormat="1" ht="24" customHeight="1"/>
    <row r="80" s="81" customFormat="1" ht="24" customHeight="1"/>
    <row r="81" s="81" customFormat="1" ht="24" customHeight="1"/>
    <row r="82" s="81" customFormat="1" ht="24" customHeight="1"/>
    <row r="83" s="81" customFormat="1" ht="24" customHeight="1"/>
    <row r="84" s="81" customFormat="1" ht="24" customHeight="1"/>
    <row r="85" s="81" customFormat="1" ht="24" customHeight="1"/>
    <row r="86" s="81" customFormat="1" ht="24" customHeight="1"/>
    <row r="87" s="81" customFormat="1" ht="24" customHeight="1"/>
    <row r="88" s="81" customFormat="1" ht="24" customHeight="1"/>
    <row r="89" s="81" customFormat="1" ht="24" customHeight="1"/>
    <row r="90" s="81" customFormat="1" ht="24" customHeight="1"/>
    <row r="91" s="81" customFormat="1" ht="24" customHeight="1"/>
    <row r="92" s="81" customFormat="1" ht="24" customHeight="1"/>
    <row r="93" s="81" customFormat="1" ht="24" customHeight="1"/>
    <row r="94" s="81" customFormat="1" ht="24" customHeight="1"/>
    <row r="95" s="81" customFormat="1" ht="24" customHeight="1"/>
  </sheetData>
  <mergeCells count="2">
    <mergeCell ref="A2:D2"/>
    <mergeCell ref="A26:D26"/>
  </mergeCells>
  <printOptions horizontalCentered="1"/>
  <pageMargins left="0.590277777777778" right="0.590277777777778" top="0.786805555555556" bottom="0.786805555555556" header="0.5" footer="0.5"/>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5"/>
  <sheetViews>
    <sheetView showGridLines="0" showZeros="0" zoomScaleSheetLayoutView="70" workbookViewId="0">
      <selection activeCell="E13" sqref="E13"/>
    </sheetView>
  </sheetViews>
  <sheetFormatPr defaultColWidth="9" defaultRowHeight="15" customHeight="1" outlineLevelCol="5"/>
  <cols>
    <col min="1" max="1" width="32" style="334" customWidth="1"/>
    <col min="2" max="2" width="12.625" style="334" customWidth="1"/>
    <col min="3" max="3" width="12.875" style="334" customWidth="1"/>
    <col min="4" max="4" width="14.5" style="334" customWidth="1"/>
    <col min="5" max="6" width="10.375" style="334" customWidth="1"/>
    <col min="7" max="242" width="9" style="334"/>
    <col min="243" max="16384" width="9" style="335"/>
  </cols>
  <sheetData>
    <row r="1" s="159" customFormat="1" ht="24" customHeight="1" spans="1:6">
      <c r="A1" s="167"/>
      <c r="B1" s="168"/>
      <c r="C1" s="168"/>
      <c r="D1" s="168"/>
      <c r="E1" s="168"/>
      <c r="F1" s="168"/>
    </row>
    <row r="2" s="329" customFormat="1" ht="42" customHeight="1" spans="1:6">
      <c r="A2" s="336" t="s">
        <v>31</v>
      </c>
      <c r="B2" s="337"/>
      <c r="C2" s="337"/>
      <c r="D2" s="337"/>
      <c r="E2" s="337"/>
      <c r="F2" s="337"/>
    </row>
    <row r="3" s="330" customFormat="1" ht="27" customHeight="1" spans="6:6">
      <c r="F3" s="330" t="s">
        <v>1</v>
      </c>
    </row>
    <row r="4" s="331" customFormat="1" ht="30" customHeight="1" spans="1:6">
      <c r="A4" s="269" t="s">
        <v>2</v>
      </c>
      <c r="B4" s="157" t="s">
        <v>3</v>
      </c>
      <c r="C4" s="157"/>
      <c r="D4" s="157"/>
      <c r="E4" s="157"/>
      <c r="F4" s="157"/>
    </row>
    <row r="5" s="332" customFormat="1" ht="44" customHeight="1" spans="1:6">
      <c r="A5" s="338"/>
      <c r="B5" s="339" t="s">
        <v>32</v>
      </c>
      <c r="C5" s="339" t="s">
        <v>33</v>
      </c>
      <c r="D5" s="339" t="s">
        <v>34</v>
      </c>
      <c r="E5" s="339" t="s">
        <v>35</v>
      </c>
      <c r="F5" s="339" t="s">
        <v>36</v>
      </c>
    </row>
    <row r="6" s="333" customFormat="1" ht="24" customHeight="1" spans="1:6">
      <c r="A6" s="340" t="s">
        <v>37</v>
      </c>
      <c r="B6" s="341">
        <f>C6+D6+E6+F6</f>
        <v>42440.35</v>
      </c>
      <c r="C6" s="341">
        <v>42440.35</v>
      </c>
      <c r="D6" s="341"/>
      <c r="E6" s="341"/>
      <c r="F6" s="341"/>
    </row>
    <row r="7" s="333" customFormat="1" ht="24" customHeight="1" spans="1:6">
      <c r="A7" s="340" t="s">
        <v>38</v>
      </c>
      <c r="B7" s="341">
        <f t="shared" ref="B7:B30" si="0">C7+D7+E7+F7</f>
        <v>0</v>
      </c>
      <c r="C7" s="341"/>
      <c r="D7" s="341"/>
      <c r="E7" s="341"/>
      <c r="F7" s="341"/>
    </row>
    <row r="8" s="333" customFormat="1" ht="24" customHeight="1" spans="1:6">
      <c r="A8" s="340" t="s">
        <v>39</v>
      </c>
      <c r="B8" s="341">
        <f t="shared" si="0"/>
        <v>100</v>
      </c>
      <c r="C8" s="341">
        <v>100</v>
      </c>
      <c r="D8" s="341"/>
      <c r="E8" s="341"/>
      <c r="F8" s="341"/>
    </row>
    <row r="9" s="333" customFormat="1" ht="24" customHeight="1" spans="1:6">
      <c r="A9" s="340" t="s">
        <v>40</v>
      </c>
      <c r="B9" s="341">
        <f t="shared" si="0"/>
        <v>13953.26</v>
      </c>
      <c r="C9" s="341">
        <v>13953.26</v>
      </c>
      <c r="D9" s="341"/>
      <c r="E9" s="341"/>
      <c r="F9" s="341"/>
    </row>
    <row r="10" s="333" customFormat="1" ht="24" customHeight="1" spans="1:6">
      <c r="A10" s="340" t="s">
        <v>41</v>
      </c>
      <c r="B10" s="341">
        <f t="shared" si="0"/>
        <v>104062.53</v>
      </c>
      <c r="C10" s="341">
        <v>104062.53</v>
      </c>
      <c r="D10" s="341"/>
      <c r="E10" s="341"/>
      <c r="F10" s="341"/>
    </row>
    <row r="11" s="332" customFormat="1" ht="24" customHeight="1" spans="1:6">
      <c r="A11" s="340" t="s">
        <v>42</v>
      </c>
      <c r="B11" s="341">
        <f t="shared" si="0"/>
        <v>5745.53</v>
      </c>
      <c r="C11" s="341">
        <v>5745.53</v>
      </c>
      <c r="D11" s="341"/>
      <c r="E11" s="341"/>
      <c r="F11" s="341"/>
    </row>
    <row r="12" s="333" customFormat="1" ht="24" customHeight="1" spans="1:6">
      <c r="A12" s="340" t="s">
        <v>43</v>
      </c>
      <c r="B12" s="341">
        <f t="shared" si="0"/>
        <v>5584.1</v>
      </c>
      <c r="C12" s="341">
        <v>5584.1</v>
      </c>
      <c r="D12" s="341"/>
      <c r="E12" s="341"/>
      <c r="F12" s="341"/>
    </row>
    <row r="13" s="333" customFormat="1" ht="24" customHeight="1" spans="1:6">
      <c r="A13" s="340" t="s">
        <v>44</v>
      </c>
      <c r="B13" s="341">
        <f t="shared" si="0"/>
        <v>112997.9</v>
      </c>
      <c r="C13" s="341">
        <v>112997.9</v>
      </c>
      <c r="D13" s="341"/>
      <c r="E13" s="341"/>
      <c r="F13" s="341"/>
    </row>
    <row r="14" s="333" customFormat="1" ht="24" customHeight="1" spans="1:6">
      <c r="A14" s="340" t="s">
        <v>45</v>
      </c>
      <c r="B14" s="341">
        <f t="shared" si="0"/>
        <v>41867.27</v>
      </c>
      <c r="C14" s="341">
        <v>41867.27</v>
      </c>
      <c r="D14" s="341"/>
      <c r="E14" s="341"/>
      <c r="F14" s="341"/>
    </row>
    <row r="15" s="333" customFormat="1" ht="24" customHeight="1" spans="1:6">
      <c r="A15" s="340" t="s">
        <v>46</v>
      </c>
      <c r="B15" s="341">
        <f t="shared" si="0"/>
        <v>847.55</v>
      </c>
      <c r="C15" s="341">
        <v>847.55</v>
      </c>
      <c r="D15" s="341"/>
      <c r="E15" s="341"/>
      <c r="F15" s="341"/>
    </row>
    <row r="16" s="333" customFormat="1" ht="24" customHeight="1" spans="1:6">
      <c r="A16" s="340" t="s">
        <v>47</v>
      </c>
      <c r="B16" s="341">
        <f t="shared" si="0"/>
        <v>11091.33</v>
      </c>
      <c r="C16" s="341">
        <v>11091.33</v>
      </c>
      <c r="D16" s="341"/>
      <c r="E16" s="341"/>
      <c r="F16" s="341"/>
    </row>
    <row r="17" s="333" customFormat="1" ht="24" customHeight="1" spans="1:6">
      <c r="A17" s="340" t="s">
        <v>48</v>
      </c>
      <c r="B17" s="341">
        <f t="shared" si="0"/>
        <v>98608.35</v>
      </c>
      <c r="C17" s="341">
        <v>96707.35</v>
      </c>
      <c r="D17" s="341">
        <v>1901</v>
      </c>
      <c r="E17" s="341"/>
      <c r="F17" s="341"/>
    </row>
    <row r="18" s="333" customFormat="1" ht="24" customHeight="1" spans="1:6">
      <c r="A18" s="340" t="s">
        <v>49</v>
      </c>
      <c r="B18" s="341">
        <f t="shared" si="0"/>
        <v>5406.98</v>
      </c>
      <c r="C18" s="341">
        <v>5406.98</v>
      </c>
      <c r="D18" s="341"/>
      <c r="E18" s="341"/>
      <c r="F18" s="342"/>
    </row>
    <row r="19" s="333" customFormat="1" ht="24" customHeight="1" spans="1:6">
      <c r="A19" s="343" t="s">
        <v>50</v>
      </c>
      <c r="B19" s="341">
        <f t="shared" si="0"/>
        <v>2292.17</v>
      </c>
      <c r="C19" s="341">
        <v>2292.17</v>
      </c>
      <c r="D19" s="341"/>
      <c r="E19" s="341"/>
      <c r="F19" s="341"/>
    </row>
    <row r="20" s="333" customFormat="1" ht="24" customHeight="1" spans="1:6">
      <c r="A20" s="343" t="s">
        <v>51</v>
      </c>
      <c r="B20" s="341">
        <f t="shared" si="0"/>
        <v>801.31</v>
      </c>
      <c r="C20" s="341">
        <v>801.31</v>
      </c>
      <c r="D20" s="341"/>
      <c r="E20" s="341"/>
      <c r="F20" s="341"/>
    </row>
    <row r="21" s="333" customFormat="1" ht="24" customHeight="1" spans="1:6">
      <c r="A21" s="343" t="s">
        <v>52</v>
      </c>
      <c r="B21" s="341">
        <f t="shared" si="0"/>
        <v>100</v>
      </c>
      <c r="C21" s="341">
        <v>100</v>
      </c>
      <c r="D21" s="341"/>
      <c r="E21" s="341"/>
      <c r="F21" s="341"/>
    </row>
    <row r="22" s="333" customFormat="1" ht="24" customHeight="1" spans="1:6">
      <c r="A22" s="343" t="s">
        <v>53</v>
      </c>
      <c r="B22" s="341">
        <f t="shared" si="0"/>
        <v>0</v>
      </c>
      <c r="C22" s="341"/>
      <c r="D22" s="341"/>
      <c r="E22" s="341"/>
      <c r="F22" s="341"/>
    </row>
    <row r="23" s="333" customFormat="1" ht="24" customHeight="1" spans="1:6">
      <c r="A23" s="343" t="s">
        <v>54</v>
      </c>
      <c r="B23" s="341">
        <f t="shared" si="0"/>
        <v>2450.02</v>
      </c>
      <c r="C23" s="341">
        <v>2450.02</v>
      </c>
      <c r="D23" s="341"/>
      <c r="E23" s="341"/>
      <c r="F23" s="341"/>
    </row>
    <row r="24" s="333" customFormat="1" ht="24" customHeight="1" spans="1:6">
      <c r="A24" s="343" t="s">
        <v>55</v>
      </c>
      <c r="B24" s="341">
        <f t="shared" si="0"/>
        <v>21962.86</v>
      </c>
      <c r="C24" s="341">
        <v>21962.86</v>
      </c>
      <c r="D24" s="341"/>
      <c r="E24" s="341"/>
      <c r="F24" s="341"/>
    </row>
    <row r="25" s="333" customFormat="1" ht="24" customHeight="1" spans="1:6">
      <c r="A25" s="343" t="s">
        <v>56</v>
      </c>
      <c r="B25" s="341">
        <f t="shared" si="0"/>
        <v>1504.59</v>
      </c>
      <c r="C25" s="341">
        <v>1504.59</v>
      </c>
      <c r="D25" s="341"/>
      <c r="E25" s="341"/>
      <c r="F25" s="341"/>
    </row>
    <row r="26" s="333" customFormat="1" ht="24" customHeight="1" spans="1:6">
      <c r="A26" s="343" t="s">
        <v>57</v>
      </c>
      <c r="B26" s="341">
        <f t="shared" si="0"/>
        <v>1247.1</v>
      </c>
      <c r="C26" s="341">
        <v>1247.1</v>
      </c>
      <c r="D26" s="341"/>
      <c r="E26" s="341"/>
      <c r="F26" s="341"/>
    </row>
    <row r="27" s="333" customFormat="1" ht="24" customHeight="1" spans="1:6">
      <c r="A27" s="344" t="s">
        <v>58</v>
      </c>
      <c r="B27" s="341">
        <f t="shared" si="0"/>
        <v>10000</v>
      </c>
      <c r="C27" s="341">
        <v>10000</v>
      </c>
      <c r="D27" s="341"/>
      <c r="E27" s="341"/>
      <c r="F27" s="341"/>
    </row>
    <row r="28" s="333" customFormat="1" ht="24" customHeight="1" spans="1:6">
      <c r="A28" s="344" t="s">
        <v>59</v>
      </c>
      <c r="B28" s="341">
        <f t="shared" si="0"/>
        <v>9590.38</v>
      </c>
      <c r="C28" s="341">
        <v>6928.38</v>
      </c>
      <c r="D28" s="341"/>
      <c r="E28" s="341">
        <v>2662</v>
      </c>
      <c r="F28" s="341"/>
    </row>
    <row r="29" s="333" customFormat="1" ht="24" customHeight="1" spans="1:6">
      <c r="A29" s="344" t="s">
        <v>60</v>
      </c>
      <c r="B29" s="341">
        <f t="shared" si="0"/>
        <v>13012.74</v>
      </c>
      <c r="C29" s="341">
        <v>13012.74</v>
      </c>
      <c r="D29" s="341"/>
      <c r="E29" s="341"/>
      <c r="F29" s="341"/>
    </row>
    <row r="30" s="333" customFormat="1" ht="24" customHeight="1" spans="1:6">
      <c r="A30" s="344" t="s">
        <v>61</v>
      </c>
      <c r="B30" s="341">
        <f t="shared" si="0"/>
        <v>0</v>
      </c>
      <c r="C30" s="341"/>
      <c r="D30" s="341"/>
      <c r="E30" s="341"/>
      <c r="F30" s="341"/>
    </row>
    <row r="31" s="333" customFormat="1" ht="24" customHeight="1" spans="1:6">
      <c r="A31" s="344"/>
      <c r="B31" s="341">
        <f>SUM(C31:F31)</f>
        <v>0</v>
      </c>
      <c r="C31" s="341">
        <v>0</v>
      </c>
      <c r="D31" s="341"/>
      <c r="E31" s="341"/>
      <c r="F31" s="341"/>
    </row>
    <row r="32" s="333" customFormat="1" ht="24" customHeight="1" spans="1:6">
      <c r="A32" s="157" t="s">
        <v>62</v>
      </c>
      <c r="B32" s="345">
        <f>SUM(B6:B30)</f>
        <v>505666.32</v>
      </c>
      <c r="C32" s="345">
        <f>SUM(C6:C30)</f>
        <v>501103.32</v>
      </c>
      <c r="D32" s="345">
        <f>SUM(D6:D30)</f>
        <v>1901</v>
      </c>
      <c r="E32" s="345">
        <f>SUM(E6:E30)</f>
        <v>2662</v>
      </c>
      <c r="F32" s="345">
        <f>SUM(F6:F30)</f>
        <v>0</v>
      </c>
    </row>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sheetProtection formatCells="0" formatColumns="0" formatRows="0" insertRows="0" insertColumns="0" insertHyperlinks="0" deleteColumns="0" deleteRows="0" sort="0" autoFilter="0" pivotTables="0"/>
  <mergeCells count="3">
    <mergeCell ref="A2:F2"/>
    <mergeCell ref="B4:F4"/>
    <mergeCell ref="A4:A5"/>
  </mergeCells>
  <printOptions horizontalCentered="1"/>
  <pageMargins left="0.590277777777778" right="0.590277777777778" top="0.786805555555556" bottom="0.786805555555556" header="0.5" footer="0.5"/>
  <pageSetup paperSize="9" scale="87" orientation="portrait" horizont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4"/>
  <sheetViews>
    <sheetView showZeros="0" workbookViewId="0">
      <selection activeCell="A2" sqref="A2:B2"/>
    </sheetView>
  </sheetViews>
  <sheetFormatPr defaultColWidth="9" defaultRowHeight="13.5"/>
  <cols>
    <col min="1" max="1" width="49.875" style="7" customWidth="1"/>
    <col min="2" max="2" width="33.25" style="7" customWidth="1"/>
    <col min="3" max="16384" width="9" style="7"/>
  </cols>
  <sheetData>
    <row r="1" s="70" customFormat="1" ht="24" customHeight="1"/>
    <row r="2" s="71" customFormat="1" ht="42" customHeight="1" spans="1:1">
      <c r="A2" s="71" t="s">
        <v>1439</v>
      </c>
    </row>
    <row r="3" s="72" customFormat="1" ht="27" customHeight="1" spans="2:2">
      <c r="B3" s="72" t="s">
        <v>1</v>
      </c>
    </row>
    <row r="4" s="7" customFormat="1" ht="30" customHeight="1" spans="1:2">
      <c r="A4" s="74" t="s">
        <v>1440</v>
      </c>
      <c r="B4" s="74" t="s">
        <v>1410</v>
      </c>
    </row>
    <row r="5" s="73" customFormat="1" ht="30" customHeight="1" spans="1:2">
      <c r="A5" s="75" t="s">
        <v>1441</v>
      </c>
      <c r="B5" s="76"/>
    </row>
    <row r="6" s="73" customFormat="1" ht="30" customHeight="1" spans="1:2">
      <c r="A6" s="75" t="s">
        <v>1442</v>
      </c>
      <c r="B6" s="76"/>
    </row>
    <row r="7" s="73" customFormat="1" ht="30" customHeight="1" spans="1:2">
      <c r="A7" s="75" t="s">
        <v>1443</v>
      </c>
      <c r="B7" s="76">
        <f>SUM(B8:B9)</f>
        <v>100320.04204</v>
      </c>
    </row>
    <row r="8" s="7" customFormat="1" ht="30" customHeight="1" spans="1:2">
      <c r="A8" s="77" t="s">
        <v>1444</v>
      </c>
      <c r="B8" s="74">
        <v>79552</v>
      </c>
    </row>
    <row r="9" s="7" customFormat="1" ht="30" customHeight="1" spans="1:2">
      <c r="A9" s="77" t="s">
        <v>1445</v>
      </c>
      <c r="B9" s="74">
        <v>20768.04204</v>
      </c>
    </row>
    <row r="10" s="73" customFormat="1" ht="30" customHeight="1" spans="1:2">
      <c r="A10" s="75" t="s">
        <v>1446</v>
      </c>
      <c r="B10" s="76"/>
    </row>
    <row r="11" s="73" customFormat="1" ht="30" customHeight="1" spans="1:2">
      <c r="A11" s="75" t="s">
        <v>1447</v>
      </c>
      <c r="B11" s="76"/>
    </row>
    <row r="12" s="73" customFormat="1" ht="30" customHeight="1" spans="1:2">
      <c r="A12" s="75" t="s">
        <v>1448</v>
      </c>
      <c r="B12" s="78"/>
    </row>
    <row r="13" s="6" customFormat="1" ht="81" customHeight="1" spans="1:9">
      <c r="A13" s="23" t="s">
        <v>1449</v>
      </c>
      <c r="B13" s="23"/>
      <c r="C13" s="79"/>
      <c r="D13" s="79"/>
      <c r="E13" s="79"/>
      <c r="F13" s="79"/>
      <c r="G13" s="79"/>
      <c r="H13" s="79"/>
      <c r="I13" s="79"/>
    </row>
    <row r="14" s="7" customFormat="1" ht="24" customHeight="1"/>
    <row r="15" s="7" customFormat="1" ht="24" customHeight="1"/>
    <row r="16" s="7" customFormat="1" ht="24" customHeight="1"/>
    <row r="17" s="7" customFormat="1" ht="24" customHeight="1"/>
    <row r="18" s="7" customFormat="1" ht="24" customHeight="1"/>
    <row r="19" s="7" customFormat="1" ht="24" customHeight="1"/>
    <row r="20" s="7" customFormat="1" ht="24" customHeight="1"/>
    <row r="21" s="7" customFormat="1" ht="24" customHeight="1"/>
    <row r="22" s="7" customFormat="1" ht="24" customHeight="1"/>
    <row r="23" s="7" customFormat="1" ht="24" customHeight="1"/>
    <row r="24" s="7" customFormat="1" ht="24" customHeight="1"/>
    <row r="25" s="7" customFormat="1" ht="24" customHeight="1"/>
    <row r="26" s="7" customFormat="1" ht="24" customHeight="1"/>
    <row r="27" s="7" customFormat="1" ht="24" customHeight="1"/>
    <row r="28" s="7" customFormat="1" ht="24" customHeight="1"/>
    <row r="29" s="7" customFormat="1" ht="24" customHeight="1"/>
    <row r="30" s="7" customFormat="1" ht="24" customHeight="1"/>
    <row r="31" s="7" customFormat="1" ht="24" customHeight="1"/>
    <row r="32" s="7" customFormat="1" ht="24" customHeight="1"/>
    <row r="33" s="7" customFormat="1" ht="24" customHeight="1"/>
    <row r="34" s="7" customFormat="1" ht="24" customHeight="1"/>
    <row r="35" s="7" customFormat="1" ht="24" customHeight="1"/>
    <row r="36" s="7" customFormat="1" ht="24" customHeight="1"/>
    <row r="37" s="7" customFormat="1" ht="24" customHeight="1"/>
    <row r="38" s="7" customFormat="1" ht="24" customHeight="1"/>
    <row r="39" s="7" customFormat="1" ht="24" customHeight="1"/>
    <row r="40" s="7" customFormat="1" ht="24" customHeight="1"/>
    <row r="41" s="7" customFormat="1" ht="24" customHeight="1"/>
    <row r="42" s="7" customFormat="1" ht="24" customHeight="1"/>
    <row r="43" s="7" customFormat="1" ht="24" customHeight="1"/>
    <row r="44" s="7" customFormat="1" ht="24" customHeight="1"/>
    <row r="45" s="7" customFormat="1" ht="24" customHeight="1"/>
    <row r="46" s="7" customFormat="1" ht="24" customHeight="1"/>
    <row r="47" s="7" customFormat="1" ht="24" customHeight="1"/>
    <row r="48" s="7" customFormat="1" ht="24" customHeight="1"/>
    <row r="49" s="7" customFormat="1" ht="24" customHeight="1"/>
    <row r="50" s="7" customFormat="1" ht="24" customHeight="1"/>
    <row r="51" s="7" customFormat="1" ht="24" customHeight="1"/>
    <row r="52" s="7" customFormat="1" ht="24" customHeight="1"/>
    <row r="53" s="7" customFormat="1" ht="24" customHeight="1"/>
    <row r="54" s="7" customFormat="1" ht="24" customHeight="1"/>
    <row r="55" s="7" customFormat="1" ht="24" customHeight="1"/>
    <row r="56" s="7" customFormat="1" ht="24" customHeight="1"/>
    <row r="57" s="7" customFormat="1" ht="24" customHeight="1"/>
    <row r="58" s="7" customFormat="1" ht="24" customHeight="1"/>
    <row r="59" s="7" customFormat="1" ht="24" customHeight="1"/>
    <row r="60" s="7" customFormat="1" ht="24" customHeight="1"/>
    <row r="61" s="7" customFormat="1" ht="24" customHeight="1"/>
    <row r="62" s="7" customFormat="1" ht="24" customHeight="1"/>
    <row r="63" s="7" customFormat="1" ht="24" customHeight="1"/>
    <row r="64" s="7" customFormat="1" ht="24" customHeight="1"/>
    <row r="65" s="7" customFormat="1" ht="24" customHeight="1"/>
    <row r="66" s="7" customFormat="1" ht="24" customHeight="1"/>
    <row r="67" s="7" customFormat="1" ht="24" customHeight="1"/>
    <row r="68" s="7" customFormat="1" ht="24" customHeight="1"/>
    <row r="69" s="7" customFormat="1" ht="24" customHeight="1"/>
    <row r="70" s="7" customFormat="1" ht="24" customHeight="1"/>
    <row r="71" s="7" customFormat="1" ht="24" customHeight="1"/>
    <row r="72" s="7" customFormat="1" ht="24" customHeight="1"/>
    <row r="73" s="7" customFormat="1" ht="24" customHeight="1"/>
    <row r="74" s="7" customFormat="1" ht="24" customHeight="1"/>
    <row r="75" s="7" customFormat="1" ht="24" customHeight="1"/>
    <row r="76" s="7" customFormat="1" ht="24" customHeight="1"/>
    <row r="77" s="7" customFormat="1" ht="24" customHeight="1"/>
    <row r="78" s="7" customFormat="1" ht="24" customHeight="1"/>
    <row r="79" s="7" customFormat="1" ht="24" customHeight="1"/>
    <row r="80" s="7" customFormat="1" ht="24" customHeight="1"/>
    <row r="81" s="7" customFormat="1" ht="24" customHeight="1"/>
    <row r="82" s="7" customFormat="1" ht="24" customHeight="1"/>
    <row r="83" s="7" customFormat="1" ht="24" customHeight="1"/>
    <row r="84" s="7" customFormat="1" ht="24" customHeight="1"/>
    <row r="85" s="7" customFormat="1" ht="24" customHeight="1"/>
    <row r="86" s="7" customFormat="1" ht="24" customHeight="1"/>
    <row r="87" s="7" customFormat="1" ht="24" customHeight="1"/>
    <row r="88" s="7" customFormat="1" ht="24" customHeight="1"/>
    <row r="89" s="7" customFormat="1" ht="24" customHeight="1"/>
    <row r="90" s="7" customFormat="1" ht="24" customHeight="1"/>
    <row r="91" s="7" customFormat="1" ht="24" customHeight="1"/>
    <row r="92" s="7" customFormat="1" ht="24" customHeight="1"/>
    <row r="93" s="7" customFormat="1" ht="24" customHeight="1"/>
    <row r="94" s="7" customFormat="1" ht="24" customHeight="1"/>
  </sheetData>
  <mergeCells count="2">
    <mergeCell ref="A2:B2"/>
    <mergeCell ref="A13:B13"/>
  </mergeCells>
  <printOptions horizontalCentered="1"/>
  <pageMargins left="0.590277777777778" right="0.590277777777778" top="0.786805555555556" bottom="0.786805555555556" header="0.5" footer="0.5"/>
  <pageSetup paperSize="9" orientation="portrait" horizontalDpi="6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05"/>
  <sheetViews>
    <sheetView workbookViewId="0">
      <pane ySplit="5" topLeftCell="A6" activePane="bottomLeft" state="frozen"/>
      <selection/>
      <selection pane="bottomLeft" activeCell="D6" sqref="D6:D18"/>
    </sheetView>
  </sheetViews>
  <sheetFormatPr defaultColWidth="8.875" defaultRowHeight="13.5"/>
  <cols>
    <col min="1" max="1" width="8.875" style="40" customWidth="1"/>
    <col min="2" max="2" width="8.21666666666667" style="40" customWidth="1"/>
    <col min="3" max="3" width="19.25" style="41" customWidth="1"/>
    <col min="4" max="7" width="9" style="42" customWidth="1"/>
    <col min="8" max="8" width="15.625" style="43" customWidth="1"/>
    <col min="9" max="9" width="15.625" style="40" customWidth="1"/>
    <col min="10" max="16384" width="8.875" style="40"/>
  </cols>
  <sheetData>
    <row r="1" s="37" customFormat="1" ht="24" customHeight="1" spans="1:8">
      <c r="A1" s="44"/>
      <c r="D1" s="45"/>
      <c r="E1" s="45"/>
      <c r="F1" s="45"/>
      <c r="G1" s="45"/>
      <c r="H1" s="46"/>
    </row>
    <row r="2" s="38" customFormat="1" ht="42" customHeight="1" spans="1:9">
      <c r="A2" s="11" t="s">
        <v>1450</v>
      </c>
      <c r="B2" s="11"/>
      <c r="C2" s="11"/>
      <c r="D2" s="11"/>
      <c r="E2" s="11"/>
      <c r="F2" s="11"/>
      <c r="G2" s="11"/>
      <c r="H2" s="11"/>
      <c r="I2" s="11"/>
    </row>
    <row r="3" s="39" customFormat="1" ht="27" customHeight="1" spans="1:9">
      <c r="A3" s="12"/>
      <c r="B3" s="12"/>
      <c r="C3" s="12"/>
      <c r="D3" s="47"/>
      <c r="E3" s="47"/>
      <c r="F3" s="47"/>
      <c r="G3" s="48"/>
      <c r="H3" s="48"/>
      <c r="I3" s="48" t="s">
        <v>1</v>
      </c>
    </row>
    <row r="4" s="40" customFormat="1" ht="30" customHeight="1" spans="1:9">
      <c r="A4" s="49" t="s">
        <v>1451</v>
      </c>
      <c r="B4" s="50" t="s">
        <v>1452</v>
      </c>
      <c r="C4" s="49" t="s">
        <v>1453</v>
      </c>
      <c r="D4" s="51" t="s">
        <v>1454</v>
      </c>
      <c r="E4" s="52"/>
      <c r="F4" s="53"/>
      <c r="G4" s="54" t="s">
        <v>1455</v>
      </c>
      <c r="H4" s="55"/>
      <c r="I4" s="68" t="s">
        <v>1456</v>
      </c>
    </row>
    <row r="5" s="40" customFormat="1" ht="30" customHeight="1" spans="1:9">
      <c r="A5" s="49"/>
      <c r="B5" s="56"/>
      <c r="C5" s="49"/>
      <c r="D5" s="54" t="s">
        <v>32</v>
      </c>
      <c r="E5" s="54" t="s">
        <v>1457</v>
      </c>
      <c r="F5" s="54" t="s">
        <v>1458</v>
      </c>
      <c r="G5" s="57" t="s">
        <v>1459</v>
      </c>
      <c r="H5" s="58" t="s">
        <v>1460</v>
      </c>
      <c r="I5" s="69"/>
    </row>
    <row r="6" s="40" customFormat="1" ht="36" customHeight="1" spans="1:9">
      <c r="A6" s="49"/>
      <c r="B6" s="18" t="s">
        <v>1461</v>
      </c>
      <c r="C6" s="59" t="s">
        <v>1462</v>
      </c>
      <c r="D6" s="54">
        <f t="shared" ref="D6:D18" si="0">E6+F6</f>
        <v>2190</v>
      </c>
      <c r="E6" s="54">
        <v>2190</v>
      </c>
      <c r="F6" s="54"/>
      <c r="G6" s="54">
        <v>2190</v>
      </c>
      <c r="H6" s="58">
        <f t="shared" ref="H6:H18" si="1">G6/D6</f>
        <v>1</v>
      </c>
      <c r="I6" s="69"/>
    </row>
    <row r="7" s="40" customFormat="1" ht="36" customHeight="1" spans="1:9">
      <c r="A7" s="49"/>
      <c r="B7" s="18" t="s">
        <v>1461</v>
      </c>
      <c r="C7" s="59" t="s">
        <v>1463</v>
      </c>
      <c r="D7" s="54">
        <f t="shared" si="0"/>
        <v>370</v>
      </c>
      <c r="E7" s="54">
        <v>370</v>
      </c>
      <c r="F7" s="54"/>
      <c r="G7" s="54">
        <v>370</v>
      </c>
      <c r="H7" s="58">
        <f t="shared" si="1"/>
        <v>1</v>
      </c>
      <c r="I7" s="69"/>
    </row>
    <row r="8" s="40" customFormat="1" ht="36" customHeight="1" spans="1:9">
      <c r="A8" s="49"/>
      <c r="B8" s="18" t="s">
        <v>1461</v>
      </c>
      <c r="C8" s="59" t="s">
        <v>1464</v>
      </c>
      <c r="D8" s="54">
        <f t="shared" si="0"/>
        <v>202</v>
      </c>
      <c r="E8" s="54">
        <v>202</v>
      </c>
      <c r="F8" s="54"/>
      <c r="G8" s="54">
        <v>202</v>
      </c>
      <c r="H8" s="58">
        <f t="shared" si="1"/>
        <v>1</v>
      </c>
      <c r="I8" s="69"/>
    </row>
    <row r="9" s="40" customFormat="1" ht="36" customHeight="1" spans="1:9">
      <c r="A9" s="49"/>
      <c r="B9" s="18" t="s">
        <v>1461</v>
      </c>
      <c r="C9" s="59" t="s">
        <v>1465</v>
      </c>
      <c r="D9" s="54">
        <f t="shared" si="0"/>
        <v>239</v>
      </c>
      <c r="E9" s="54">
        <v>239</v>
      </c>
      <c r="F9" s="54"/>
      <c r="G9" s="54">
        <v>239</v>
      </c>
      <c r="H9" s="58">
        <f t="shared" si="1"/>
        <v>1</v>
      </c>
      <c r="I9" s="69"/>
    </row>
    <row r="10" s="40" customFormat="1" ht="36" customHeight="1" spans="1:9">
      <c r="A10" s="49"/>
      <c r="B10" s="18" t="s">
        <v>1461</v>
      </c>
      <c r="C10" s="60" t="s">
        <v>1466</v>
      </c>
      <c r="D10" s="54">
        <f t="shared" si="0"/>
        <v>180</v>
      </c>
      <c r="E10" s="54">
        <v>180</v>
      </c>
      <c r="F10" s="54"/>
      <c r="G10" s="54">
        <v>180</v>
      </c>
      <c r="H10" s="58">
        <f t="shared" si="1"/>
        <v>1</v>
      </c>
      <c r="I10" s="69"/>
    </row>
    <row r="11" s="40" customFormat="1" ht="36" customHeight="1" spans="1:9">
      <c r="A11" s="49"/>
      <c r="B11" s="61" t="s">
        <v>1467</v>
      </c>
      <c r="C11" s="62" t="s">
        <v>1468</v>
      </c>
      <c r="D11" s="54">
        <f t="shared" si="0"/>
        <v>1519</v>
      </c>
      <c r="E11" s="54">
        <v>1519</v>
      </c>
      <c r="F11" s="54"/>
      <c r="G11" s="54">
        <v>1519</v>
      </c>
      <c r="H11" s="58">
        <f t="shared" si="1"/>
        <v>1</v>
      </c>
      <c r="I11" s="69"/>
    </row>
    <row r="12" s="40" customFormat="1" ht="36" customHeight="1" spans="1:9">
      <c r="A12" s="49"/>
      <c r="B12" s="63" t="s">
        <v>1469</v>
      </c>
      <c r="C12" s="63" t="s">
        <v>1470</v>
      </c>
      <c r="D12" s="54">
        <f t="shared" si="0"/>
        <v>37600</v>
      </c>
      <c r="E12" s="54"/>
      <c r="F12" s="54">
        <v>37600</v>
      </c>
      <c r="G12" s="54">
        <v>37600</v>
      </c>
      <c r="H12" s="58">
        <f t="shared" si="1"/>
        <v>1</v>
      </c>
      <c r="I12" s="69"/>
    </row>
    <row r="13" s="40" customFormat="1" ht="36" customHeight="1" spans="1:9">
      <c r="A13" s="64"/>
      <c r="B13" s="63" t="s">
        <v>1471</v>
      </c>
      <c r="C13" s="18" t="s">
        <v>1472</v>
      </c>
      <c r="D13" s="54">
        <f t="shared" si="0"/>
        <v>29700</v>
      </c>
      <c r="E13" s="65"/>
      <c r="F13" s="66">
        <v>29700</v>
      </c>
      <c r="G13" s="54">
        <v>29700</v>
      </c>
      <c r="H13" s="58">
        <f t="shared" si="1"/>
        <v>1</v>
      </c>
      <c r="I13" s="64"/>
    </row>
    <row r="14" s="40" customFormat="1" ht="36" customHeight="1" spans="1:9">
      <c r="A14" s="64"/>
      <c r="B14" s="18" t="s">
        <v>1473</v>
      </c>
      <c r="C14" s="18" t="s">
        <v>1474</v>
      </c>
      <c r="D14" s="54">
        <f t="shared" si="0"/>
        <v>11500</v>
      </c>
      <c r="E14" s="65"/>
      <c r="F14" s="66">
        <v>11500</v>
      </c>
      <c r="G14" s="54">
        <v>11500</v>
      </c>
      <c r="H14" s="58">
        <f t="shared" si="1"/>
        <v>1</v>
      </c>
      <c r="I14" s="64"/>
    </row>
    <row r="15" s="40" customFormat="1" ht="36" customHeight="1" spans="1:9">
      <c r="A15" s="64"/>
      <c r="B15" s="18" t="s">
        <v>1475</v>
      </c>
      <c r="C15" s="18" t="s">
        <v>1476</v>
      </c>
      <c r="D15" s="54">
        <f t="shared" si="0"/>
        <v>15000</v>
      </c>
      <c r="E15" s="65"/>
      <c r="F15" s="66">
        <v>15000</v>
      </c>
      <c r="G15" s="54">
        <v>15000</v>
      </c>
      <c r="H15" s="58">
        <f t="shared" si="1"/>
        <v>1</v>
      </c>
      <c r="I15" s="64"/>
    </row>
    <row r="16" s="40" customFormat="1" ht="36" customHeight="1" spans="1:9">
      <c r="A16" s="64"/>
      <c r="B16" s="18" t="s">
        <v>1477</v>
      </c>
      <c r="C16" s="18" t="s">
        <v>1478</v>
      </c>
      <c r="D16" s="54">
        <f t="shared" si="0"/>
        <v>10000</v>
      </c>
      <c r="E16" s="65"/>
      <c r="F16" s="66">
        <v>10000</v>
      </c>
      <c r="G16" s="54">
        <v>10000</v>
      </c>
      <c r="H16" s="58">
        <f t="shared" si="1"/>
        <v>1</v>
      </c>
      <c r="I16" s="64"/>
    </row>
    <row r="17" s="40" customFormat="1" ht="36" customHeight="1" spans="1:9">
      <c r="A17" s="64"/>
      <c r="B17" s="18" t="s">
        <v>1479</v>
      </c>
      <c r="C17" s="18" t="s">
        <v>1480</v>
      </c>
      <c r="D17" s="54">
        <f t="shared" si="0"/>
        <v>6000</v>
      </c>
      <c r="E17" s="65"/>
      <c r="F17" s="66">
        <v>6000</v>
      </c>
      <c r="G17" s="54">
        <v>6000</v>
      </c>
      <c r="H17" s="58">
        <f t="shared" si="1"/>
        <v>1</v>
      </c>
      <c r="I17" s="64"/>
    </row>
    <row r="18" s="40" customFormat="1" ht="36" customHeight="1" spans="1:9">
      <c r="A18" s="64"/>
      <c r="B18" s="61" t="s">
        <v>1467</v>
      </c>
      <c r="C18" s="18" t="s">
        <v>1481</v>
      </c>
      <c r="D18" s="54">
        <f t="shared" si="0"/>
        <v>6500</v>
      </c>
      <c r="E18" s="20"/>
      <c r="F18" s="66">
        <v>6500</v>
      </c>
      <c r="G18" s="54">
        <v>2300</v>
      </c>
      <c r="H18" s="58">
        <f t="shared" si="1"/>
        <v>0.353846153846154</v>
      </c>
      <c r="I18" s="64"/>
    </row>
    <row r="19" s="40" customFormat="1" ht="49" customHeight="1" spans="1:9">
      <c r="A19" s="67" t="s">
        <v>1482</v>
      </c>
      <c r="B19" s="67"/>
      <c r="C19" s="67"/>
      <c r="D19" s="67"/>
      <c r="E19" s="67"/>
      <c r="F19" s="67"/>
      <c r="G19" s="67"/>
      <c r="H19" s="67"/>
      <c r="I19" s="67"/>
    </row>
    <row r="20" s="40" customFormat="1" ht="24" customHeight="1" spans="3:8">
      <c r="C20" s="41"/>
      <c r="D20" s="42"/>
      <c r="E20" s="42"/>
      <c r="F20" s="42"/>
      <c r="G20" s="42"/>
      <c r="H20" s="43"/>
    </row>
    <row r="21" s="40" customFormat="1" ht="24" customHeight="1" spans="3:8">
      <c r="C21" s="41"/>
      <c r="D21" s="42"/>
      <c r="E21" s="42"/>
      <c r="F21" s="42"/>
      <c r="G21" s="42"/>
      <c r="H21" s="43"/>
    </row>
    <row r="22" s="40" customFormat="1" ht="24" customHeight="1" spans="3:8">
      <c r="C22" s="41"/>
      <c r="D22" s="42"/>
      <c r="E22" s="42"/>
      <c r="F22" s="42"/>
      <c r="G22" s="42"/>
      <c r="H22" s="43"/>
    </row>
    <row r="23" s="40" customFormat="1" ht="24" customHeight="1" spans="3:8">
      <c r="C23" s="41"/>
      <c r="D23" s="42"/>
      <c r="E23" s="42"/>
      <c r="F23" s="42"/>
      <c r="G23" s="42"/>
      <c r="H23" s="43"/>
    </row>
    <row r="24" s="40" customFormat="1" ht="24" customHeight="1" spans="3:8">
      <c r="C24" s="41"/>
      <c r="D24" s="42"/>
      <c r="E24" s="42"/>
      <c r="F24" s="42"/>
      <c r="G24" s="42"/>
      <c r="H24" s="43"/>
    </row>
    <row r="25" s="40" customFormat="1" ht="24" customHeight="1" spans="3:8">
      <c r="C25" s="41"/>
      <c r="D25" s="42"/>
      <c r="E25" s="42"/>
      <c r="F25" s="42"/>
      <c r="G25" s="42"/>
      <c r="H25" s="43"/>
    </row>
    <row r="26" s="40" customFormat="1" ht="24" customHeight="1" spans="3:8">
      <c r="C26" s="41"/>
      <c r="D26" s="42"/>
      <c r="E26" s="42"/>
      <c r="F26" s="42"/>
      <c r="G26" s="42"/>
      <c r="H26" s="43"/>
    </row>
    <row r="27" s="40" customFormat="1" ht="24" customHeight="1" spans="3:8">
      <c r="C27" s="41"/>
      <c r="D27" s="42"/>
      <c r="E27" s="42"/>
      <c r="F27" s="42"/>
      <c r="G27" s="42"/>
      <c r="H27" s="43"/>
    </row>
    <row r="28" s="40" customFormat="1" ht="24" customHeight="1" spans="3:8">
      <c r="C28" s="41"/>
      <c r="D28" s="42"/>
      <c r="E28" s="42"/>
      <c r="F28" s="42"/>
      <c r="G28" s="42"/>
      <c r="H28" s="43"/>
    </row>
    <row r="29" s="40" customFormat="1" ht="24" customHeight="1" spans="3:8">
      <c r="C29" s="41"/>
      <c r="D29" s="42"/>
      <c r="E29" s="42"/>
      <c r="F29" s="42"/>
      <c r="G29" s="42"/>
      <c r="H29" s="43"/>
    </row>
    <row r="30" s="40" customFormat="1" ht="24" customHeight="1" spans="3:8">
      <c r="C30" s="41"/>
      <c r="D30" s="42"/>
      <c r="E30" s="42"/>
      <c r="F30" s="42"/>
      <c r="G30" s="42"/>
      <c r="H30" s="43"/>
    </row>
    <row r="31" s="40" customFormat="1" ht="24" customHeight="1" spans="3:8">
      <c r="C31" s="41"/>
      <c r="D31" s="42"/>
      <c r="E31" s="42"/>
      <c r="F31" s="42"/>
      <c r="G31" s="42"/>
      <c r="H31" s="43"/>
    </row>
    <row r="32" s="40" customFormat="1" ht="24" customHeight="1" spans="3:8">
      <c r="C32" s="41"/>
      <c r="D32" s="42"/>
      <c r="E32" s="42"/>
      <c r="F32" s="42"/>
      <c r="G32" s="42"/>
      <c r="H32" s="43"/>
    </row>
    <row r="33" s="40" customFormat="1" ht="24" customHeight="1" spans="3:8">
      <c r="C33" s="41"/>
      <c r="D33" s="42"/>
      <c r="E33" s="42"/>
      <c r="F33" s="42"/>
      <c r="G33" s="42"/>
      <c r="H33" s="43"/>
    </row>
    <row r="34" s="40" customFormat="1" ht="24" customHeight="1" spans="3:8">
      <c r="C34" s="41"/>
      <c r="D34" s="42"/>
      <c r="E34" s="42"/>
      <c r="F34" s="42"/>
      <c r="G34" s="42"/>
      <c r="H34" s="43"/>
    </row>
    <row r="35" s="40" customFormat="1" ht="24" customHeight="1" spans="3:8">
      <c r="C35" s="41"/>
      <c r="D35" s="42"/>
      <c r="E35" s="42"/>
      <c r="F35" s="42"/>
      <c r="G35" s="42"/>
      <c r="H35" s="43"/>
    </row>
    <row r="36" s="40" customFormat="1" ht="24" customHeight="1" spans="3:8">
      <c r="C36" s="41"/>
      <c r="D36" s="42"/>
      <c r="E36" s="42"/>
      <c r="F36" s="42"/>
      <c r="G36" s="42"/>
      <c r="H36" s="43"/>
    </row>
    <row r="37" s="40" customFormat="1" ht="24" customHeight="1" spans="3:8">
      <c r="C37" s="41"/>
      <c r="D37" s="42"/>
      <c r="E37" s="42"/>
      <c r="F37" s="42"/>
      <c r="G37" s="42"/>
      <c r="H37" s="43"/>
    </row>
    <row r="38" s="40" customFormat="1" ht="24" customHeight="1" spans="3:8">
      <c r="C38" s="41"/>
      <c r="D38" s="42"/>
      <c r="E38" s="42"/>
      <c r="F38" s="42"/>
      <c r="G38" s="42"/>
      <c r="H38" s="43"/>
    </row>
    <row r="39" s="40" customFormat="1" ht="24" customHeight="1" spans="3:8">
      <c r="C39" s="41"/>
      <c r="D39" s="42"/>
      <c r="E39" s="42"/>
      <c r="F39" s="42"/>
      <c r="G39" s="42"/>
      <c r="H39" s="43"/>
    </row>
    <row r="40" s="40" customFormat="1" ht="24" customHeight="1" spans="3:8">
      <c r="C40" s="41"/>
      <c r="D40" s="42"/>
      <c r="E40" s="42"/>
      <c r="F40" s="42"/>
      <c r="G40" s="42"/>
      <c r="H40" s="43"/>
    </row>
    <row r="41" s="40" customFormat="1" ht="24" customHeight="1" spans="3:8">
      <c r="C41" s="41"/>
      <c r="D41" s="42"/>
      <c r="E41" s="42"/>
      <c r="F41" s="42"/>
      <c r="G41" s="42"/>
      <c r="H41" s="43"/>
    </row>
    <row r="42" s="40" customFormat="1" ht="24" customHeight="1" spans="3:8">
      <c r="C42" s="41"/>
      <c r="D42" s="42"/>
      <c r="E42" s="42"/>
      <c r="F42" s="42"/>
      <c r="G42" s="42"/>
      <c r="H42" s="43"/>
    </row>
    <row r="43" s="40" customFormat="1" ht="24" customHeight="1" spans="3:8">
      <c r="C43" s="41"/>
      <c r="D43" s="42"/>
      <c r="E43" s="42"/>
      <c r="F43" s="42"/>
      <c r="G43" s="42"/>
      <c r="H43" s="43"/>
    </row>
    <row r="44" s="40" customFormat="1" ht="24" customHeight="1" spans="3:8">
      <c r="C44" s="41"/>
      <c r="D44" s="42"/>
      <c r="E44" s="42"/>
      <c r="F44" s="42"/>
      <c r="G44" s="42"/>
      <c r="H44" s="43"/>
    </row>
    <row r="45" s="40" customFormat="1" ht="24" customHeight="1" spans="3:8">
      <c r="C45" s="41"/>
      <c r="D45" s="42"/>
      <c r="E45" s="42"/>
      <c r="F45" s="42"/>
      <c r="G45" s="42"/>
      <c r="H45" s="43"/>
    </row>
    <row r="46" s="40" customFormat="1" ht="24" customHeight="1" spans="3:8">
      <c r="C46" s="41"/>
      <c r="D46" s="42"/>
      <c r="E46" s="42"/>
      <c r="F46" s="42"/>
      <c r="G46" s="42"/>
      <c r="H46" s="43"/>
    </row>
    <row r="47" s="40" customFormat="1" ht="24" customHeight="1" spans="3:8">
      <c r="C47" s="41"/>
      <c r="D47" s="42"/>
      <c r="E47" s="42"/>
      <c r="F47" s="42"/>
      <c r="G47" s="42"/>
      <c r="H47" s="43"/>
    </row>
    <row r="48" s="40" customFormat="1" ht="24" customHeight="1" spans="3:8">
      <c r="C48" s="41"/>
      <c r="D48" s="42"/>
      <c r="E48" s="42"/>
      <c r="F48" s="42"/>
      <c r="G48" s="42"/>
      <c r="H48" s="43"/>
    </row>
    <row r="49" s="40" customFormat="1" ht="24" customHeight="1" spans="3:8">
      <c r="C49" s="41"/>
      <c r="D49" s="42"/>
      <c r="E49" s="42"/>
      <c r="F49" s="42"/>
      <c r="G49" s="42"/>
      <c r="H49" s="43"/>
    </row>
    <row r="50" s="40" customFormat="1" ht="24" customHeight="1" spans="3:8">
      <c r="C50" s="41"/>
      <c r="D50" s="42"/>
      <c r="E50" s="42"/>
      <c r="F50" s="42"/>
      <c r="G50" s="42"/>
      <c r="H50" s="43"/>
    </row>
    <row r="51" s="40" customFormat="1" ht="24" customHeight="1" spans="3:8">
      <c r="C51" s="41"/>
      <c r="D51" s="42"/>
      <c r="E51" s="42"/>
      <c r="F51" s="42"/>
      <c r="G51" s="42"/>
      <c r="H51" s="43"/>
    </row>
    <row r="52" s="40" customFormat="1" ht="24" customHeight="1" spans="3:8">
      <c r="C52" s="41"/>
      <c r="D52" s="42"/>
      <c r="E52" s="42"/>
      <c r="F52" s="42"/>
      <c r="G52" s="42"/>
      <c r="H52" s="43"/>
    </row>
    <row r="53" s="40" customFormat="1" ht="24" customHeight="1" spans="3:8">
      <c r="C53" s="41"/>
      <c r="D53" s="42"/>
      <c r="E53" s="42"/>
      <c r="F53" s="42"/>
      <c r="G53" s="42"/>
      <c r="H53" s="43"/>
    </row>
    <row r="54" s="40" customFormat="1" ht="24" customHeight="1" spans="3:8">
      <c r="C54" s="41"/>
      <c r="D54" s="42"/>
      <c r="E54" s="42"/>
      <c r="F54" s="42"/>
      <c r="G54" s="42"/>
      <c r="H54" s="43"/>
    </row>
    <row r="55" s="40" customFormat="1" ht="24" customHeight="1" spans="3:8">
      <c r="C55" s="41"/>
      <c r="D55" s="42"/>
      <c r="E55" s="42"/>
      <c r="F55" s="42"/>
      <c r="G55" s="42"/>
      <c r="H55" s="43"/>
    </row>
    <row r="56" s="40" customFormat="1" ht="24" customHeight="1" spans="3:8">
      <c r="C56" s="41"/>
      <c r="D56" s="42"/>
      <c r="E56" s="42"/>
      <c r="F56" s="42"/>
      <c r="G56" s="42"/>
      <c r="H56" s="43"/>
    </row>
    <row r="57" s="40" customFormat="1" ht="24" customHeight="1" spans="3:8">
      <c r="C57" s="41"/>
      <c r="D57" s="42"/>
      <c r="E57" s="42"/>
      <c r="F57" s="42"/>
      <c r="G57" s="42"/>
      <c r="H57" s="43"/>
    </row>
    <row r="58" s="40" customFormat="1" ht="24" customHeight="1" spans="3:8">
      <c r="C58" s="41"/>
      <c r="D58" s="42"/>
      <c r="E58" s="42"/>
      <c r="F58" s="42"/>
      <c r="G58" s="42"/>
      <c r="H58" s="43"/>
    </row>
    <row r="59" s="40" customFormat="1" ht="24" customHeight="1" spans="3:8">
      <c r="C59" s="41"/>
      <c r="D59" s="42"/>
      <c r="E59" s="42"/>
      <c r="F59" s="42"/>
      <c r="G59" s="42"/>
      <c r="H59" s="43"/>
    </row>
    <row r="60" s="40" customFormat="1" ht="24" customHeight="1" spans="3:8">
      <c r="C60" s="41"/>
      <c r="D60" s="42"/>
      <c r="E60" s="42"/>
      <c r="F60" s="42"/>
      <c r="G60" s="42"/>
      <c r="H60" s="43"/>
    </row>
    <row r="61" s="40" customFormat="1" ht="24" customHeight="1" spans="3:8">
      <c r="C61" s="41"/>
      <c r="D61" s="42"/>
      <c r="E61" s="42"/>
      <c r="F61" s="42"/>
      <c r="G61" s="42"/>
      <c r="H61" s="43"/>
    </row>
    <row r="62" s="40" customFormat="1" ht="24" customHeight="1" spans="3:8">
      <c r="C62" s="41"/>
      <c r="D62" s="42"/>
      <c r="E62" s="42"/>
      <c r="F62" s="42"/>
      <c r="G62" s="42"/>
      <c r="H62" s="43"/>
    </row>
    <row r="63" s="40" customFormat="1" ht="24" customHeight="1" spans="3:8">
      <c r="C63" s="41"/>
      <c r="D63" s="42"/>
      <c r="E63" s="42"/>
      <c r="F63" s="42"/>
      <c r="G63" s="42"/>
      <c r="H63" s="43"/>
    </row>
    <row r="64" s="40" customFormat="1" ht="24" customHeight="1" spans="3:8">
      <c r="C64" s="41"/>
      <c r="D64" s="42"/>
      <c r="E64" s="42"/>
      <c r="F64" s="42"/>
      <c r="G64" s="42"/>
      <c r="H64" s="43"/>
    </row>
    <row r="65" s="40" customFormat="1" ht="24" customHeight="1" spans="3:8">
      <c r="C65" s="41"/>
      <c r="D65" s="42"/>
      <c r="E65" s="42"/>
      <c r="F65" s="42"/>
      <c r="G65" s="42"/>
      <c r="H65" s="43"/>
    </row>
    <row r="66" s="40" customFormat="1" ht="24" customHeight="1" spans="3:8">
      <c r="C66" s="41"/>
      <c r="D66" s="42"/>
      <c r="E66" s="42"/>
      <c r="F66" s="42"/>
      <c r="G66" s="42"/>
      <c r="H66" s="43"/>
    </row>
    <row r="67" s="40" customFormat="1" ht="24" customHeight="1" spans="3:8">
      <c r="C67" s="41"/>
      <c r="D67" s="42"/>
      <c r="E67" s="42"/>
      <c r="F67" s="42"/>
      <c r="G67" s="42"/>
      <c r="H67" s="43"/>
    </row>
    <row r="68" s="40" customFormat="1" ht="24" customHeight="1" spans="3:8">
      <c r="C68" s="41"/>
      <c r="D68" s="42"/>
      <c r="E68" s="42"/>
      <c r="F68" s="42"/>
      <c r="G68" s="42"/>
      <c r="H68" s="43"/>
    </row>
    <row r="69" s="40" customFormat="1" ht="24" customHeight="1" spans="3:8">
      <c r="C69" s="41"/>
      <c r="D69" s="42"/>
      <c r="E69" s="42"/>
      <c r="F69" s="42"/>
      <c r="G69" s="42"/>
      <c r="H69" s="43"/>
    </row>
    <row r="70" s="40" customFormat="1" ht="24" customHeight="1" spans="3:8">
      <c r="C70" s="41"/>
      <c r="D70" s="42"/>
      <c r="E70" s="42"/>
      <c r="F70" s="42"/>
      <c r="G70" s="42"/>
      <c r="H70" s="43"/>
    </row>
    <row r="71" s="40" customFormat="1" ht="24" customHeight="1" spans="3:8">
      <c r="C71" s="41"/>
      <c r="D71" s="42"/>
      <c r="E71" s="42"/>
      <c r="F71" s="42"/>
      <c r="G71" s="42"/>
      <c r="H71" s="43"/>
    </row>
    <row r="72" s="40" customFormat="1" ht="24" customHeight="1" spans="3:8">
      <c r="C72" s="41"/>
      <c r="D72" s="42"/>
      <c r="E72" s="42"/>
      <c r="F72" s="42"/>
      <c r="G72" s="42"/>
      <c r="H72" s="43"/>
    </row>
    <row r="73" s="40" customFormat="1" ht="24" customHeight="1" spans="3:8">
      <c r="C73" s="41"/>
      <c r="D73" s="42"/>
      <c r="E73" s="42"/>
      <c r="F73" s="42"/>
      <c r="G73" s="42"/>
      <c r="H73" s="43"/>
    </row>
    <row r="74" s="40" customFormat="1" ht="24" customHeight="1" spans="3:8">
      <c r="C74" s="41"/>
      <c r="D74" s="42"/>
      <c r="E74" s="42"/>
      <c r="F74" s="42"/>
      <c r="G74" s="42"/>
      <c r="H74" s="43"/>
    </row>
    <row r="75" s="40" customFormat="1" ht="24" customHeight="1" spans="3:8">
      <c r="C75" s="41"/>
      <c r="D75" s="42"/>
      <c r="E75" s="42"/>
      <c r="F75" s="42"/>
      <c r="G75" s="42"/>
      <c r="H75" s="43"/>
    </row>
    <row r="76" s="40" customFormat="1" ht="24" customHeight="1" spans="3:8">
      <c r="C76" s="41"/>
      <c r="D76" s="42"/>
      <c r="E76" s="42"/>
      <c r="F76" s="42"/>
      <c r="G76" s="42"/>
      <c r="H76" s="43"/>
    </row>
    <row r="77" s="40" customFormat="1" ht="24" customHeight="1" spans="3:8">
      <c r="C77" s="41"/>
      <c r="D77" s="42"/>
      <c r="E77" s="42"/>
      <c r="F77" s="42"/>
      <c r="G77" s="42"/>
      <c r="H77" s="43"/>
    </row>
    <row r="78" s="40" customFormat="1" ht="24" customHeight="1" spans="3:8">
      <c r="C78" s="41"/>
      <c r="D78" s="42"/>
      <c r="E78" s="42"/>
      <c r="F78" s="42"/>
      <c r="G78" s="42"/>
      <c r="H78" s="43"/>
    </row>
    <row r="79" s="40" customFormat="1" ht="24" customHeight="1" spans="3:8">
      <c r="C79" s="41"/>
      <c r="D79" s="42"/>
      <c r="E79" s="42"/>
      <c r="F79" s="42"/>
      <c r="G79" s="42"/>
      <c r="H79" s="43"/>
    </row>
    <row r="80" s="40" customFormat="1" ht="24" customHeight="1" spans="3:8">
      <c r="C80" s="41"/>
      <c r="D80" s="42"/>
      <c r="E80" s="42"/>
      <c r="F80" s="42"/>
      <c r="G80" s="42"/>
      <c r="H80" s="43"/>
    </row>
    <row r="81" s="40" customFormat="1" ht="24" customHeight="1" spans="3:8">
      <c r="C81" s="41"/>
      <c r="D81" s="42"/>
      <c r="E81" s="42"/>
      <c r="F81" s="42"/>
      <c r="G81" s="42"/>
      <c r="H81" s="43"/>
    </row>
    <row r="82" s="40" customFormat="1" ht="24" customHeight="1" spans="3:8">
      <c r="C82" s="41"/>
      <c r="D82" s="42"/>
      <c r="E82" s="42"/>
      <c r="F82" s="42"/>
      <c r="G82" s="42"/>
      <c r="H82" s="43"/>
    </row>
    <row r="83" s="40" customFormat="1" ht="24" customHeight="1" spans="3:8">
      <c r="C83" s="41"/>
      <c r="D83" s="42"/>
      <c r="E83" s="42"/>
      <c r="F83" s="42"/>
      <c r="G83" s="42"/>
      <c r="H83" s="43"/>
    </row>
    <row r="84" s="40" customFormat="1" ht="24" customHeight="1" spans="3:8">
      <c r="C84" s="41"/>
      <c r="D84" s="42"/>
      <c r="E84" s="42"/>
      <c r="F84" s="42"/>
      <c r="G84" s="42"/>
      <c r="H84" s="43"/>
    </row>
    <row r="85" s="40" customFormat="1" ht="24" customHeight="1" spans="3:8">
      <c r="C85" s="41"/>
      <c r="D85" s="42"/>
      <c r="E85" s="42"/>
      <c r="F85" s="42"/>
      <c r="G85" s="42"/>
      <c r="H85" s="43"/>
    </row>
    <row r="86" s="40" customFormat="1" ht="24" customHeight="1" spans="3:8">
      <c r="C86" s="41"/>
      <c r="D86" s="42"/>
      <c r="E86" s="42"/>
      <c r="F86" s="42"/>
      <c r="G86" s="42"/>
      <c r="H86" s="43"/>
    </row>
    <row r="87" s="40" customFormat="1" ht="24" customHeight="1" spans="3:8">
      <c r="C87" s="41"/>
      <c r="D87" s="42"/>
      <c r="E87" s="42"/>
      <c r="F87" s="42"/>
      <c r="G87" s="42"/>
      <c r="H87" s="43"/>
    </row>
    <row r="88" s="40" customFormat="1" ht="24" customHeight="1" spans="3:8">
      <c r="C88" s="41"/>
      <c r="D88" s="42"/>
      <c r="E88" s="42"/>
      <c r="F88" s="42"/>
      <c r="G88" s="42"/>
      <c r="H88" s="43"/>
    </row>
    <row r="89" s="40" customFormat="1" ht="24" customHeight="1" spans="3:8">
      <c r="C89" s="41"/>
      <c r="D89" s="42"/>
      <c r="E89" s="42"/>
      <c r="F89" s="42"/>
      <c r="G89" s="42"/>
      <c r="H89" s="43"/>
    </row>
    <row r="90" s="40" customFormat="1" ht="24" customHeight="1" spans="3:8">
      <c r="C90" s="41"/>
      <c r="D90" s="42"/>
      <c r="E90" s="42"/>
      <c r="F90" s="42"/>
      <c r="G90" s="42"/>
      <c r="H90" s="43"/>
    </row>
    <row r="91" s="40" customFormat="1" ht="24" customHeight="1" spans="3:8">
      <c r="C91" s="41"/>
      <c r="D91" s="42"/>
      <c r="E91" s="42"/>
      <c r="F91" s="42"/>
      <c r="G91" s="42"/>
      <c r="H91" s="43"/>
    </row>
    <row r="92" s="40" customFormat="1" ht="24" customHeight="1" spans="3:8">
      <c r="C92" s="41"/>
      <c r="D92" s="42"/>
      <c r="E92" s="42"/>
      <c r="F92" s="42"/>
      <c r="G92" s="42"/>
      <c r="H92" s="43"/>
    </row>
    <row r="93" s="40" customFormat="1" ht="24" customHeight="1" spans="3:8">
      <c r="C93" s="41"/>
      <c r="D93" s="42"/>
      <c r="E93" s="42"/>
      <c r="F93" s="42"/>
      <c r="G93" s="42"/>
      <c r="H93" s="43"/>
    </row>
    <row r="94" s="40" customFormat="1" ht="24" customHeight="1" spans="3:8">
      <c r="C94" s="41"/>
      <c r="D94" s="42"/>
      <c r="E94" s="42"/>
      <c r="F94" s="42"/>
      <c r="G94" s="42"/>
      <c r="H94" s="43"/>
    </row>
    <row r="95" s="40" customFormat="1" ht="24" customHeight="1" spans="3:8">
      <c r="C95" s="41"/>
      <c r="D95" s="42"/>
      <c r="E95" s="42"/>
      <c r="F95" s="42"/>
      <c r="G95" s="42"/>
      <c r="H95" s="43"/>
    </row>
    <row r="96" s="40" customFormat="1" ht="24" customHeight="1" spans="3:8">
      <c r="C96" s="41"/>
      <c r="D96" s="42"/>
      <c r="E96" s="42"/>
      <c r="F96" s="42"/>
      <c r="G96" s="42"/>
      <c r="H96" s="43"/>
    </row>
    <row r="97" s="40" customFormat="1" ht="24" customHeight="1" spans="3:8">
      <c r="C97" s="41"/>
      <c r="D97" s="42"/>
      <c r="E97" s="42"/>
      <c r="F97" s="42"/>
      <c r="G97" s="42"/>
      <c r="H97" s="43"/>
    </row>
    <row r="98" s="40" customFormat="1" ht="24" customHeight="1" spans="3:8">
      <c r="C98" s="41"/>
      <c r="D98" s="42"/>
      <c r="E98" s="42"/>
      <c r="F98" s="42"/>
      <c r="G98" s="42"/>
      <c r="H98" s="43"/>
    </row>
    <row r="99" s="40" customFormat="1" ht="24" customHeight="1" spans="3:8">
      <c r="C99" s="41"/>
      <c r="D99" s="42"/>
      <c r="E99" s="42"/>
      <c r="F99" s="42"/>
      <c r="G99" s="42"/>
      <c r="H99" s="43"/>
    </row>
    <row r="100" s="40" customFormat="1" ht="24" customHeight="1" spans="3:8">
      <c r="C100" s="41"/>
      <c r="D100" s="42"/>
      <c r="E100" s="42"/>
      <c r="F100" s="42"/>
      <c r="G100" s="42"/>
      <c r="H100" s="43"/>
    </row>
    <row r="101" s="40" customFormat="1" ht="24" customHeight="1" spans="3:8">
      <c r="C101" s="41"/>
      <c r="D101" s="42"/>
      <c r="E101" s="42"/>
      <c r="F101" s="42"/>
      <c r="G101" s="42"/>
      <c r="H101" s="43"/>
    </row>
    <row r="102" s="40" customFormat="1" ht="24" customHeight="1" spans="3:8">
      <c r="C102" s="41"/>
      <c r="D102" s="42"/>
      <c r="E102" s="42"/>
      <c r="F102" s="42"/>
      <c r="G102" s="42"/>
      <c r="H102" s="43"/>
    </row>
    <row r="103" s="40" customFormat="1" ht="24" customHeight="1" spans="3:8">
      <c r="C103" s="41"/>
      <c r="D103" s="42"/>
      <c r="E103" s="42"/>
      <c r="F103" s="42"/>
      <c r="G103" s="42"/>
      <c r="H103" s="43"/>
    </row>
    <row r="104" s="40" customFormat="1" ht="24" customHeight="1" spans="3:8">
      <c r="C104" s="41"/>
      <c r="D104" s="42"/>
      <c r="E104" s="42"/>
      <c r="F104" s="42"/>
      <c r="G104" s="42"/>
      <c r="H104" s="43"/>
    </row>
    <row r="105" s="40" customFormat="1" ht="24" customHeight="1" spans="3:8">
      <c r="C105" s="41"/>
      <c r="D105" s="42"/>
      <c r="E105" s="42"/>
      <c r="F105" s="42"/>
      <c r="G105" s="42"/>
      <c r="H105" s="43"/>
    </row>
  </sheetData>
  <sheetProtection selectLockedCells="1" selectUnlockedCells="1"/>
  <mergeCells count="9">
    <mergeCell ref="A2:I2"/>
    <mergeCell ref="G3:H3"/>
    <mergeCell ref="D4:F4"/>
    <mergeCell ref="G4:H4"/>
    <mergeCell ref="A19:I19"/>
    <mergeCell ref="A4:A5"/>
    <mergeCell ref="B4:B5"/>
    <mergeCell ref="C4:C5"/>
    <mergeCell ref="I4:I5"/>
  </mergeCells>
  <conditionalFormatting sqref="C18">
    <cfRule type="duplicateValues" dxfId="0" priority="1"/>
  </conditionalFormatting>
  <conditionalFormatting sqref="C13:C17">
    <cfRule type="duplicateValues" dxfId="0" priority="2"/>
  </conditionalFormatting>
  <printOptions horizontalCentered="1"/>
  <pageMargins left="0.590277777777778" right="0.590277777777778" top="0.786805555555556" bottom="0.786805555555556" header="0.5" footer="0.5"/>
  <pageSetup paperSize="9" scale="84" orientation="portrait" horizontalDpi="600"/>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95"/>
  <sheetViews>
    <sheetView showZeros="0" workbookViewId="0">
      <selection activeCell="A2" sqref="A2:E2"/>
    </sheetView>
  </sheetViews>
  <sheetFormatPr defaultColWidth="9" defaultRowHeight="13.5" outlineLevelCol="4"/>
  <cols>
    <col min="1" max="1" width="40.75" style="6" customWidth="1"/>
    <col min="2" max="2" width="12.25" style="6" customWidth="1"/>
    <col min="3" max="3" width="10.25" style="6" customWidth="1"/>
    <col min="4" max="4" width="15.125" style="6" customWidth="1"/>
    <col min="5" max="5" width="10.25" style="6" customWidth="1"/>
    <col min="6" max="16384" width="9" style="6"/>
  </cols>
  <sheetData>
    <row r="1" s="24" customFormat="1" ht="24" customHeight="1" spans="1:1">
      <c r="A1" s="28"/>
    </row>
    <row r="2" s="25" customFormat="1" ht="42" customHeight="1" spans="1:5">
      <c r="A2" s="11" t="s">
        <v>1483</v>
      </c>
      <c r="B2" s="11"/>
      <c r="C2" s="11"/>
      <c r="D2" s="11"/>
      <c r="E2" s="11"/>
    </row>
    <row r="3" s="26" customFormat="1" ht="27" customHeight="1" spans="1:5">
      <c r="A3" s="12" t="s">
        <v>1</v>
      </c>
      <c r="B3" s="12"/>
      <c r="C3" s="12"/>
      <c r="D3" s="12"/>
      <c r="E3" s="12"/>
    </row>
    <row r="4" s="6" customFormat="1" ht="25" customHeight="1" spans="1:5">
      <c r="A4" s="15" t="s">
        <v>1440</v>
      </c>
      <c r="B4" s="15" t="s">
        <v>1373</v>
      </c>
      <c r="C4" s="15" t="s">
        <v>1409</v>
      </c>
      <c r="D4" s="15" t="s">
        <v>1410</v>
      </c>
      <c r="E4" s="15" t="s">
        <v>1484</v>
      </c>
    </row>
    <row r="5" s="27" customFormat="1" ht="24" customHeight="1" spans="1:5">
      <c r="A5" s="29" t="s">
        <v>1485</v>
      </c>
      <c r="B5" s="30" t="s">
        <v>1374</v>
      </c>
      <c r="C5" s="31"/>
      <c r="D5" s="32">
        <f>D6+D7</f>
        <v>720763</v>
      </c>
      <c r="E5" s="31"/>
    </row>
    <row r="6" s="6" customFormat="1" ht="24" customHeight="1" spans="1:5">
      <c r="A6" s="20" t="s">
        <v>1486</v>
      </c>
      <c r="B6" s="15" t="s">
        <v>1375</v>
      </c>
      <c r="C6" s="33"/>
      <c r="D6" s="34">
        <v>377623</v>
      </c>
      <c r="E6" s="35"/>
    </row>
    <row r="7" s="6" customFormat="1" ht="24" customHeight="1" spans="1:5">
      <c r="A7" s="20" t="s">
        <v>1487</v>
      </c>
      <c r="B7" s="15" t="s">
        <v>1376</v>
      </c>
      <c r="C7" s="33"/>
      <c r="D7" s="34">
        <v>343140</v>
      </c>
      <c r="E7" s="33"/>
    </row>
    <row r="8" s="27" customFormat="1" ht="24" customHeight="1" spans="1:5">
      <c r="A8" s="29" t="s">
        <v>1488</v>
      </c>
      <c r="B8" s="30" t="s">
        <v>1377</v>
      </c>
      <c r="C8" s="31"/>
      <c r="D8" s="32">
        <f>D9+D10</f>
        <v>45800</v>
      </c>
      <c r="E8" s="31"/>
    </row>
    <row r="9" s="6" customFormat="1" ht="24" customHeight="1" spans="1:5">
      <c r="A9" s="20" t="s">
        <v>1486</v>
      </c>
      <c r="B9" s="15" t="s">
        <v>1378</v>
      </c>
      <c r="C9" s="33"/>
      <c r="D9" s="36">
        <v>0</v>
      </c>
      <c r="E9" s="33"/>
    </row>
    <row r="10" s="6" customFormat="1" ht="24" customHeight="1" spans="1:5">
      <c r="A10" s="20" t="s">
        <v>1487</v>
      </c>
      <c r="B10" s="15" t="s">
        <v>1379</v>
      </c>
      <c r="C10" s="33"/>
      <c r="D10" s="36">
        <v>45800</v>
      </c>
      <c r="E10" s="33"/>
    </row>
    <row r="11" s="6" customFormat="1" ht="42" customHeight="1" spans="1:5">
      <c r="A11" s="23" t="s">
        <v>1489</v>
      </c>
      <c r="B11" s="23"/>
      <c r="C11" s="23"/>
      <c r="D11" s="23"/>
      <c r="E11" s="23"/>
    </row>
    <row r="12" s="6" customFormat="1" ht="24" customHeight="1"/>
    <row r="13" s="6" customFormat="1" ht="24" customHeight="1"/>
    <row r="14" s="6" customFormat="1" ht="24" customHeight="1"/>
    <row r="15" s="6" customFormat="1" ht="24" customHeight="1"/>
    <row r="16" s="6" customFormat="1" ht="24" customHeight="1"/>
    <row r="17" s="6" customFormat="1" ht="24" customHeight="1"/>
    <row r="18" s="6" customFormat="1" ht="24" customHeight="1"/>
    <row r="19" s="6" customFormat="1" ht="24" customHeight="1"/>
    <row r="20" s="6" customFormat="1" ht="24" customHeight="1"/>
    <row r="21" s="6" customFormat="1" ht="24" customHeight="1"/>
    <row r="22" s="6" customFormat="1" ht="24" customHeight="1"/>
    <row r="23" s="6" customFormat="1" ht="24" customHeight="1"/>
    <row r="24" s="6" customFormat="1" ht="24" customHeight="1"/>
    <row r="25" s="6" customFormat="1" ht="24" customHeight="1"/>
    <row r="26" s="6" customFormat="1" ht="24" customHeight="1"/>
    <row r="27" s="6" customFormat="1" ht="24" customHeight="1"/>
    <row r="28" s="6" customFormat="1" ht="24" customHeight="1"/>
    <row r="29" s="6" customFormat="1" ht="24" customHeight="1"/>
    <row r="30" s="6" customFormat="1" ht="24" customHeight="1"/>
    <row r="31" s="6" customFormat="1" ht="24" customHeight="1"/>
    <row r="32" s="6" customFormat="1" ht="24" customHeight="1"/>
    <row r="33" s="6" customFormat="1" ht="24" customHeight="1"/>
    <row r="34" s="6" customFormat="1" ht="24" customHeight="1"/>
    <row r="35" s="6" customFormat="1" ht="24" customHeight="1"/>
    <row r="36" s="6" customFormat="1" ht="24" customHeight="1"/>
    <row r="37" s="6" customFormat="1" ht="24" customHeight="1"/>
    <row r="38" s="6" customFormat="1" ht="24" customHeight="1"/>
    <row r="39" s="6" customFormat="1" ht="24" customHeight="1"/>
    <row r="40" s="6" customFormat="1" ht="24" customHeight="1"/>
    <row r="41" s="6" customFormat="1" ht="24" customHeight="1"/>
    <row r="42" s="6" customFormat="1" ht="24" customHeight="1"/>
    <row r="43" s="6" customFormat="1" ht="24" customHeight="1"/>
    <row r="44" s="6" customFormat="1" ht="24" customHeight="1"/>
    <row r="45" s="6" customFormat="1" ht="24" customHeight="1"/>
    <row r="46" s="6" customFormat="1" ht="24" customHeight="1"/>
    <row r="47" s="6" customFormat="1" ht="24" customHeight="1"/>
    <row r="48" s="6" customFormat="1" ht="24" customHeight="1"/>
    <row r="49" s="6" customFormat="1" ht="24" customHeight="1"/>
    <row r="50" s="6" customFormat="1" ht="24" customHeight="1"/>
    <row r="51" s="6" customFormat="1" ht="24" customHeight="1"/>
    <row r="52" s="6" customFormat="1" ht="24" customHeight="1"/>
    <row r="53" s="6" customFormat="1" ht="24" customHeight="1"/>
    <row r="54" s="6" customFormat="1" ht="24" customHeight="1"/>
    <row r="55" s="6" customFormat="1" ht="24" customHeight="1"/>
    <row r="56" s="6" customFormat="1" ht="24" customHeight="1"/>
    <row r="57" s="6" customFormat="1" ht="24" customHeight="1"/>
    <row r="58" s="6" customFormat="1" ht="24" customHeight="1"/>
    <row r="59" s="6" customFormat="1" ht="24" customHeight="1"/>
    <row r="60" s="6" customFormat="1" ht="24" customHeight="1"/>
    <row r="61" s="6" customFormat="1" ht="24" customHeight="1"/>
    <row r="62" s="6" customFormat="1" ht="24" customHeight="1"/>
    <row r="63" s="6" customFormat="1" ht="24" customHeight="1"/>
    <row r="64" s="6" customFormat="1" ht="24" customHeight="1"/>
    <row r="65" s="6" customFormat="1" ht="24" customHeight="1"/>
    <row r="66" s="6" customFormat="1" ht="24" customHeight="1"/>
    <row r="67" s="6" customFormat="1" ht="24" customHeight="1"/>
    <row r="68" s="6" customFormat="1" ht="24" customHeight="1"/>
    <row r="69" s="6" customFormat="1" ht="24" customHeight="1"/>
    <row r="70" s="6" customFormat="1" ht="24" customHeight="1"/>
    <row r="71" s="6" customFormat="1" ht="24" customHeight="1"/>
    <row r="72" s="6" customFormat="1" ht="24" customHeight="1"/>
    <row r="73" s="6" customFormat="1" ht="24" customHeight="1"/>
    <row r="74" s="6" customFormat="1" ht="24" customHeight="1"/>
    <row r="75" s="6" customFormat="1" ht="24" customHeight="1"/>
    <row r="76" s="6" customFormat="1" ht="24" customHeight="1"/>
    <row r="77" s="6" customFormat="1" ht="24" customHeight="1"/>
    <row r="78" s="6" customFormat="1" ht="24" customHeight="1"/>
    <row r="79" s="6" customFormat="1" ht="24" customHeight="1"/>
    <row r="80" s="6" customFormat="1" ht="24" customHeight="1"/>
    <row r="81" s="6" customFormat="1" ht="24" customHeight="1"/>
    <row r="82" s="6" customFormat="1" ht="24" customHeight="1"/>
    <row r="83" s="6" customFormat="1" ht="24" customHeight="1"/>
    <row r="84" s="6" customFormat="1" ht="24" customHeight="1"/>
    <row r="85" s="6" customFormat="1" ht="24" customHeight="1"/>
    <row r="86" s="6" customFormat="1" ht="24" customHeight="1"/>
    <row r="87" s="6" customFormat="1" ht="24" customHeight="1"/>
    <row r="88" s="6" customFormat="1" ht="24" customHeight="1"/>
    <row r="89" s="6" customFormat="1" ht="24" customHeight="1"/>
    <row r="90" s="6" customFormat="1" ht="24" customHeight="1"/>
    <row r="91" s="6" customFormat="1" ht="24" customHeight="1"/>
    <row r="92" s="6" customFormat="1" ht="24" customHeight="1"/>
    <row r="93" s="6" customFormat="1" ht="24" customHeight="1"/>
    <row r="94" s="6" customFormat="1" ht="24" customHeight="1"/>
    <row r="95" s="6" customFormat="1" ht="24" customHeight="1"/>
  </sheetData>
  <mergeCells count="3">
    <mergeCell ref="A2:E2"/>
    <mergeCell ref="A3:E3"/>
    <mergeCell ref="A11:E11"/>
  </mergeCells>
  <printOptions horizontalCentered="1"/>
  <pageMargins left="0.590277777777778" right="0.590277777777778" top="0.786805555555556" bottom="0.786805555555556" header="0.5" footer="0.5"/>
  <pageSetup paperSize="9" orientation="portrait" horizontalDpi="600"/>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02"/>
  <sheetViews>
    <sheetView showZeros="0" workbookViewId="0">
      <selection activeCell="J11" sqref="J11"/>
    </sheetView>
  </sheetViews>
  <sheetFormatPr defaultColWidth="9" defaultRowHeight="13.5" outlineLevelCol="5"/>
  <cols>
    <col min="1" max="1" width="18" style="8" customWidth="1"/>
    <col min="2" max="2" width="23" style="9" customWidth="1"/>
    <col min="3" max="3" width="26.75" style="8" customWidth="1"/>
    <col min="4" max="4" width="17.5" style="8" customWidth="1"/>
    <col min="5" max="5" width="16" style="8" customWidth="1"/>
    <col min="6" max="6" width="16.625" style="8" customWidth="1"/>
    <col min="7" max="16384" width="9" style="7"/>
  </cols>
  <sheetData>
    <row r="1" s="1" customFormat="1" ht="24" customHeight="1" spans="2:2">
      <c r="B1" s="10"/>
    </row>
    <row r="2" s="2" customFormat="1" ht="42" customHeight="1" spans="1:6">
      <c r="A2" s="11" t="s">
        <v>1490</v>
      </c>
      <c r="B2" s="11"/>
      <c r="C2" s="11"/>
      <c r="D2" s="11"/>
      <c r="E2" s="11"/>
      <c r="F2" s="11"/>
    </row>
    <row r="3" s="3" customFormat="1" ht="27" customHeight="1" spans="2:6">
      <c r="B3" s="12"/>
      <c r="C3" s="12"/>
      <c r="D3" s="12"/>
      <c r="E3" s="12"/>
      <c r="F3" s="13" t="s">
        <v>1</v>
      </c>
    </row>
    <row r="4" s="4" customFormat="1" ht="40" customHeight="1" spans="1:6">
      <c r="A4" s="14" t="s">
        <v>1451</v>
      </c>
      <c r="B4" s="15" t="s">
        <v>1453</v>
      </c>
      <c r="C4" s="15" t="s">
        <v>1491</v>
      </c>
      <c r="D4" s="15" t="s">
        <v>1492</v>
      </c>
      <c r="E4" s="15" t="s">
        <v>1493</v>
      </c>
      <c r="F4" s="15" t="s">
        <v>1494</v>
      </c>
    </row>
    <row r="5" s="5" customFormat="1" ht="46" customHeight="1" spans="1:6">
      <c r="A5" s="15" t="s">
        <v>1495</v>
      </c>
      <c r="B5" s="16" t="s">
        <v>1496</v>
      </c>
      <c r="C5" s="17" t="s">
        <v>1497</v>
      </c>
      <c r="D5" s="18" t="s">
        <v>1498</v>
      </c>
      <c r="E5" s="19" t="s">
        <v>1458</v>
      </c>
      <c r="F5" s="15">
        <v>12000</v>
      </c>
    </row>
    <row r="6" s="5" customFormat="1" ht="55" customHeight="1" spans="1:6">
      <c r="A6" s="15" t="s">
        <v>1495</v>
      </c>
      <c r="B6" s="16" t="s">
        <v>1499</v>
      </c>
      <c r="C6" s="17" t="s">
        <v>1500</v>
      </c>
      <c r="D6" s="18" t="s">
        <v>1501</v>
      </c>
      <c r="E6" s="19" t="s">
        <v>1458</v>
      </c>
      <c r="F6" s="15">
        <v>7500</v>
      </c>
    </row>
    <row r="7" s="5" customFormat="1" ht="34" customHeight="1" spans="1:6">
      <c r="A7" s="15" t="s">
        <v>1495</v>
      </c>
      <c r="B7" s="16" t="s">
        <v>1502</v>
      </c>
      <c r="C7" s="17" t="s">
        <v>1503</v>
      </c>
      <c r="D7" s="18" t="s">
        <v>1504</v>
      </c>
      <c r="E7" s="19" t="s">
        <v>1458</v>
      </c>
      <c r="F7" s="20">
        <v>26300</v>
      </c>
    </row>
    <row r="8" s="5" customFormat="1" ht="34" customHeight="1" spans="1:6">
      <c r="A8" s="19"/>
      <c r="B8" s="21"/>
      <c r="C8" s="17"/>
      <c r="D8" s="17"/>
      <c r="E8" s="19"/>
      <c r="F8" s="20"/>
    </row>
    <row r="9" s="5" customFormat="1" ht="34" customHeight="1" spans="1:6">
      <c r="A9" s="19"/>
      <c r="B9" s="21"/>
      <c r="C9" s="17"/>
      <c r="D9" s="17"/>
      <c r="E9" s="19"/>
      <c r="F9" s="20"/>
    </row>
    <row r="10" s="5" customFormat="1" ht="34" customHeight="1" spans="1:6">
      <c r="A10" s="19"/>
      <c r="B10" s="21"/>
      <c r="C10" s="17"/>
      <c r="D10" s="17"/>
      <c r="E10" s="19"/>
      <c r="F10" s="20"/>
    </row>
    <row r="11" s="5" customFormat="1" ht="34" customHeight="1" spans="1:6">
      <c r="A11" s="19"/>
      <c r="B11" s="21"/>
      <c r="C11" s="17"/>
      <c r="D11" s="17"/>
      <c r="E11" s="19"/>
      <c r="F11" s="20"/>
    </row>
    <row r="12" s="5" customFormat="1" ht="34" customHeight="1" spans="1:6">
      <c r="A12" s="19"/>
      <c r="B12" s="21"/>
      <c r="C12" s="17"/>
      <c r="D12" s="17"/>
      <c r="E12" s="19"/>
      <c r="F12" s="20"/>
    </row>
    <row r="13" s="5" customFormat="1" ht="34" customHeight="1" spans="1:6">
      <c r="A13" s="19"/>
      <c r="B13" s="21"/>
      <c r="C13" s="17"/>
      <c r="D13" s="17"/>
      <c r="E13" s="19"/>
      <c r="F13" s="20"/>
    </row>
    <row r="14" s="5" customFormat="1" ht="34" customHeight="1" spans="1:6">
      <c r="A14" s="22"/>
      <c r="B14" s="21"/>
      <c r="C14" s="17"/>
      <c r="D14" s="17"/>
      <c r="E14" s="19"/>
      <c r="F14" s="20"/>
    </row>
    <row r="15" s="6" customFormat="1" ht="45" customHeight="1" spans="1:6">
      <c r="A15" s="23" t="s">
        <v>1505</v>
      </c>
      <c r="B15" s="23"/>
      <c r="C15" s="23"/>
      <c r="D15" s="23"/>
      <c r="E15" s="23"/>
      <c r="F15" s="23"/>
    </row>
    <row r="16" s="7" customFormat="1" ht="24" customHeight="1" spans="1:6">
      <c r="A16" s="8"/>
      <c r="B16" s="9"/>
      <c r="C16" s="8"/>
      <c r="D16" s="8"/>
      <c r="E16" s="8"/>
      <c r="F16" s="8"/>
    </row>
    <row r="17" s="7" customFormat="1" ht="24" customHeight="1" spans="1:6">
      <c r="A17" s="8"/>
      <c r="B17" s="9"/>
      <c r="C17" s="8"/>
      <c r="D17" s="8"/>
      <c r="E17" s="8"/>
      <c r="F17" s="8"/>
    </row>
    <row r="18" s="7" customFormat="1" ht="24" customHeight="1" spans="1:6">
      <c r="A18" s="8"/>
      <c r="B18" s="9"/>
      <c r="C18" s="8"/>
      <c r="D18" s="8"/>
      <c r="E18" s="8"/>
      <c r="F18" s="8"/>
    </row>
    <row r="19" s="7" customFormat="1" ht="24" customHeight="1" spans="1:6">
      <c r="A19" s="8"/>
      <c r="B19" s="9"/>
      <c r="C19" s="8"/>
      <c r="D19" s="8"/>
      <c r="E19" s="8"/>
      <c r="F19" s="8"/>
    </row>
    <row r="20" s="7" customFormat="1" ht="24" customHeight="1" spans="1:6">
      <c r="A20" s="8"/>
      <c r="B20" s="9"/>
      <c r="C20" s="8"/>
      <c r="D20" s="8"/>
      <c r="E20" s="8"/>
      <c r="F20" s="8"/>
    </row>
    <row r="21" s="7" customFormat="1" ht="24" customHeight="1" spans="1:6">
      <c r="A21" s="8"/>
      <c r="B21" s="9"/>
      <c r="C21" s="8"/>
      <c r="D21" s="8"/>
      <c r="E21" s="8"/>
      <c r="F21" s="8"/>
    </row>
    <row r="22" s="7" customFormat="1" ht="24" customHeight="1" spans="1:6">
      <c r="A22" s="8"/>
      <c r="B22" s="9"/>
      <c r="C22" s="8"/>
      <c r="D22" s="8"/>
      <c r="E22" s="8"/>
      <c r="F22" s="8"/>
    </row>
    <row r="23" s="7" customFormat="1" ht="24" customHeight="1" spans="1:6">
      <c r="A23" s="8"/>
      <c r="B23" s="9"/>
      <c r="C23" s="8"/>
      <c r="D23" s="8"/>
      <c r="E23" s="8"/>
      <c r="F23" s="8"/>
    </row>
    <row r="24" s="7" customFormat="1" ht="24" customHeight="1" spans="1:6">
      <c r="A24" s="8"/>
      <c r="B24" s="9"/>
      <c r="C24" s="8"/>
      <c r="D24" s="8"/>
      <c r="E24" s="8"/>
      <c r="F24" s="8"/>
    </row>
    <row r="25" s="7" customFormat="1" ht="24" customHeight="1" spans="1:6">
      <c r="A25" s="8"/>
      <c r="B25" s="9"/>
      <c r="C25" s="8"/>
      <c r="D25" s="8"/>
      <c r="E25" s="8"/>
      <c r="F25" s="8"/>
    </row>
    <row r="26" s="7" customFormat="1" ht="24" customHeight="1" spans="1:6">
      <c r="A26" s="8"/>
      <c r="B26" s="9"/>
      <c r="C26" s="8"/>
      <c r="D26" s="8"/>
      <c r="E26" s="8"/>
      <c r="F26" s="8"/>
    </row>
    <row r="27" s="7" customFormat="1" ht="24" customHeight="1" spans="1:6">
      <c r="A27" s="8"/>
      <c r="B27" s="9"/>
      <c r="C27" s="8"/>
      <c r="D27" s="8"/>
      <c r="E27" s="8"/>
      <c r="F27" s="8"/>
    </row>
    <row r="28" s="7" customFormat="1" ht="24" customHeight="1" spans="1:6">
      <c r="A28" s="8"/>
      <c r="B28" s="9"/>
      <c r="C28" s="8"/>
      <c r="D28" s="8"/>
      <c r="E28" s="8"/>
      <c r="F28" s="8"/>
    </row>
    <row r="29" s="7" customFormat="1" ht="24" customHeight="1" spans="1:6">
      <c r="A29" s="8"/>
      <c r="B29" s="9"/>
      <c r="C29" s="8"/>
      <c r="D29" s="8"/>
      <c r="E29" s="8"/>
      <c r="F29" s="8"/>
    </row>
    <row r="30" s="7" customFormat="1" ht="24" customHeight="1" spans="1:6">
      <c r="A30" s="8"/>
      <c r="B30" s="9"/>
      <c r="C30" s="8"/>
      <c r="D30" s="8"/>
      <c r="E30" s="8"/>
      <c r="F30" s="8"/>
    </row>
    <row r="31" s="7" customFormat="1" ht="24" customHeight="1" spans="1:6">
      <c r="A31" s="8"/>
      <c r="B31" s="9"/>
      <c r="C31" s="8"/>
      <c r="D31" s="8"/>
      <c r="E31" s="8"/>
      <c r="F31" s="8"/>
    </row>
    <row r="32" s="7" customFormat="1" ht="24" customHeight="1" spans="1:6">
      <c r="A32" s="8"/>
      <c r="B32" s="9"/>
      <c r="C32" s="8"/>
      <c r="D32" s="8"/>
      <c r="E32" s="8"/>
      <c r="F32" s="8"/>
    </row>
    <row r="33" s="7" customFormat="1" ht="24" customHeight="1" spans="1:6">
      <c r="A33" s="8"/>
      <c r="B33" s="9"/>
      <c r="C33" s="8"/>
      <c r="D33" s="8"/>
      <c r="E33" s="8"/>
      <c r="F33" s="8"/>
    </row>
    <row r="34" s="7" customFormat="1" ht="24" customHeight="1" spans="1:6">
      <c r="A34" s="8"/>
      <c r="B34" s="9"/>
      <c r="C34" s="8"/>
      <c r="D34" s="8"/>
      <c r="E34" s="8"/>
      <c r="F34" s="8"/>
    </row>
    <row r="35" s="7" customFormat="1" ht="24" customHeight="1" spans="1:6">
      <c r="A35" s="8"/>
      <c r="B35" s="9"/>
      <c r="C35" s="8"/>
      <c r="D35" s="8"/>
      <c r="E35" s="8"/>
      <c r="F35" s="8"/>
    </row>
    <row r="36" s="7" customFormat="1" ht="24" customHeight="1" spans="1:6">
      <c r="A36" s="8"/>
      <c r="B36" s="9"/>
      <c r="C36" s="8"/>
      <c r="D36" s="8"/>
      <c r="E36" s="8"/>
      <c r="F36" s="8"/>
    </row>
    <row r="37" s="7" customFormat="1" ht="24" customHeight="1" spans="1:6">
      <c r="A37" s="8"/>
      <c r="B37" s="9"/>
      <c r="C37" s="8"/>
      <c r="D37" s="8"/>
      <c r="E37" s="8"/>
      <c r="F37" s="8"/>
    </row>
    <row r="38" s="7" customFormat="1" ht="24" customHeight="1" spans="1:6">
      <c r="A38" s="8"/>
      <c r="B38" s="9"/>
      <c r="C38" s="8"/>
      <c r="D38" s="8"/>
      <c r="E38" s="8"/>
      <c r="F38" s="8"/>
    </row>
    <row r="39" s="7" customFormat="1" ht="24" customHeight="1" spans="1:6">
      <c r="A39" s="8"/>
      <c r="B39" s="9"/>
      <c r="C39" s="8"/>
      <c r="D39" s="8"/>
      <c r="E39" s="8"/>
      <c r="F39" s="8"/>
    </row>
    <row r="40" s="7" customFormat="1" ht="24" customHeight="1" spans="1:6">
      <c r="A40" s="8"/>
      <c r="B40" s="9"/>
      <c r="C40" s="8"/>
      <c r="D40" s="8"/>
      <c r="E40" s="8"/>
      <c r="F40" s="8"/>
    </row>
    <row r="41" s="7" customFormat="1" ht="24" customHeight="1" spans="1:6">
      <c r="A41" s="8"/>
      <c r="B41" s="9"/>
      <c r="C41" s="8"/>
      <c r="D41" s="8"/>
      <c r="E41" s="8"/>
      <c r="F41" s="8"/>
    </row>
    <row r="42" s="7" customFormat="1" ht="24" customHeight="1" spans="1:6">
      <c r="A42" s="8"/>
      <c r="B42" s="9"/>
      <c r="C42" s="8"/>
      <c r="D42" s="8"/>
      <c r="E42" s="8"/>
      <c r="F42" s="8"/>
    </row>
    <row r="43" s="7" customFormat="1" ht="24" customHeight="1" spans="1:6">
      <c r="A43" s="8"/>
      <c r="B43" s="9"/>
      <c r="C43" s="8"/>
      <c r="D43" s="8"/>
      <c r="E43" s="8"/>
      <c r="F43" s="8"/>
    </row>
    <row r="44" s="7" customFormat="1" ht="24" customHeight="1" spans="1:6">
      <c r="A44" s="8"/>
      <c r="B44" s="9"/>
      <c r="C44" s="8"/>
      <c r="D44" s="8"/>
      <c r="E44" s="8"/>
      <c r="F44" s="8"/>
    </row>
    <row r="45" s="7" customFormat="1" ht="24" customHeight="1" spans="1:6">
      <c r="A45" s="8"/>
      <c r="B45" s="9"/>
      <c r="C45" s="8"/>
      <c r="D45" s="8"/>
      <c r="E45" s="8"/>
      <c r="F45" s="8"/>
    </row>
    <row r="46" s="7" customFormat="1" ht="24" customHeight="1" spans="1:6">
      <c r="A46" s="8"/>
      <c r="B46" s="9"/>
      <c r="C46" s="8"/>
      <c r="D46" s="8"/>
      <c r="E46" s="8"/>
      <c r="F46" s="8"/>
    </row>
    <row r="47" s="7" customFormat="1" ht="24" customHeight="1" spans="1:6">
      <c r="A47" s="8"/>
      <c r="B47" s="9"/>
      <c r="C47" s="8"/>
      <c r="D47" s="8"/>
      <c r="E47" s="8"/>
      <c r="F47" s="8"/>
    </row>
    <row r="48" s="7" customFormat="1" ht="24" customHeight="1" spans="1:6">
      <c r="A48" s="8"/>
      <c r="B48" s="9"/>
      <c r="C48" s="8"/>
      <c r="D48" s="8"/>
      <c r="E48" s="8"/>
      <c r="F48" s="8"/>
    </row>
    <row r="49" s="7" customFormat="1" ht="24" customHeight="1" spans="1:6">
      <c r="A49" s="8"/>
      <c r="B49" s="9"/>
      <c r="C49" s="8"/>
      <c r="D49" s="8"/>
      <c r="E49" s="8"/>
      <c r="F49" s="8"/>
    </row>
    <row r="50" s="7" customFormat="1" ht="24" customHeight="1" spans="1:6">
      <c r="A50" s="8"/>
      <c r="B50" s="9"/>
      <c r="C50" s="8"/>
      <c r="D50" s="8"/>
      <c r="E50" s="8"/>
      <c r="F50" s="8"/>
    </row>
    <row r="51" s="7" customFormat="1" ht="24" customHeight="1" spans="1:6">
      <c r="A51" s="8"/>
      <c r="B51" s="9"/>
      <c r="C51" s="8"/>
      <c r="D51" s="8"/>
      <c r="E51" s="8"/>
      <c r="F51" s="8"/>
    </row>
    <row r="52" s="7" customFormat="1" ht="24" customHeight="1" spans="1:6">
      <c r="A52" s="8"/>
      <c r="B52" s="9"/>
      <c r="C52" s="8"/>
      <c r="D52" s="8"/>
      <c r="E52" s="8"/>
      <c r="F52" s="8"/>
    </row>
    <row r="53" s="7" customFormat="1" ht="24" customHeight="1" spans="1:6">
      <c r="A53" s="8"/>
      <c r="B53" s="9"/>
      <c r="C53" s="8"/>
      <c r="D53" s="8"/>
      <c r="E53" s="8"/>
      <c r="F53" s="8"/>
    </row>
    <row r="54" s="7" customFormat="1" ht="24" customHeight="1" spans="1:6">
      <c r="A54" s="8"/>
      <c r="B54" s="9"/>
      <c r="C54" s="8"/>
      <c r="D54" s="8"/>
      <c r="E54" s="8"/>
      <c r="F54" s="8"/>
    </row>
    <row r="55" s="7" customFormat="1" ht="24" customHeight="1" spans="1:6">
      <c r="A55" s="8"/>
      <c r="B55" s="9"/>
      <c r="C55" s="8"/>
      <c r="D55" s="8"/>
      <c r="E55" s="8"/>
      <c r="F55" s="8"/>
    </row>
    <row r="56" s="7" customFormat="1" ht="24" customHeight="1" spans="1:6">
      <c r="A56" s="8"/>
      <c r="B56" s="9"/>
      <c r="C56" s="8"/>
      <c r="D56" s="8"/>
      <c r="E56" s="8"/>
      <c r="F56" s="8"/>
    </row>
    <row r="57" s="7" customFormat="1" ht="24" customHeight="1" spans="1:6">
      <c r="A57" s="8"/>
      <c r="B57" s="9"/>
      <c r="C57" s="8"/>
      <c r="D57" s="8"/>
      <c r="E57" s="8"/>
      <c r="F57" s="8"/>
    </row>
    <row r="58" s="7" customFormat="1" ht="24" customHeight="1" spans="1:6">
      <c r="A58" s="8"/>
      <c r="B58" s="9"/>
      <c r="C58" s="8"/>
      <c r="D58" s="8"/>
      <c r="E58" s="8"/>
      <c r="F58" s="8"/>
    </row>
    <row r="59" s="7" customFormat="1" ht="24" customHeight="1" spans="1:6">
      <c r="A59" s="8"/>
      <c r="B59" s="9"/>
      <c r="C59" s="8"/>
      <c r="D59" s="8"/>
      <c r="E59" s="8"/>
      <c r="F59" s="8"/>
    </row>
    <row r="60" s="7" customFormat="1" ht="24" customHeight="1" spans="1:6">
      <c r="A60" s="8"/>
      <c r="B60" s="9"/>
      <c r="C60" s="8"/>
      <c r="D60" s="8"/>
      <c r="E60" s="8"/>
      <c r="F60" s="8"/>
    </row>
    <row r="61" s="7" customFormat="1" ht="24" customHeight="1" spans="1:6">
      <c r="A61" s="8"/>
      <c r="B61" s="9"/>
      <c r="C61" s="8"/>
      <c r="D61" s="8"/>
      <c r="E61" s="8"/>
      <c r="F61" s="8"/>
    </row>
    <row r="62" s="7" customFormat="1" ht="24" customHeight="1" spans="1:6">
      <c r="A62" s="8"/>
      <c r="B62" s="9"/>
      <c r="C62" s="8"/>
      <c r="D62" s="8"/>
      <c r="E62" s="8"/>
      <c r="F62" s="8"/>
    </row>
    <row r="63" s="7" customFormat="1" ht="24" customHeight="1" spans="1:6">
      <c r="A63" s="8"/>
      <c r="B63" s="9"/>
      <c r="C63" s="8"/>
      <c r="D63" s="8"/>
      <c r="E63" s="8"/>
      <c r="F63" s="8"/>
    </row>
    <row r="64" s="7" customFormat="1" ht="24" customHeight="1" spans="1:6">
      <c r="A64" s="8"/>
      <c r="B64" s="9"/>
      <c r="C64" s="8"/>
      <c r="D64" s="8"/>
      <c r="E64" s="8"/>
      <c r="F64" s="8"/>
    </row>
    <row r="65" s="7" customFormat="1" ht="24" customHeight="1" spans="1:6">
      <c r="A65" s="8"/>
      <c r="B65" s="9"/>
      <c r="C65" s="8"/>
      <c r="D65" s="8"/>
      <c r="E65" s="8"/>
      <c r="F65" s="8"/>
    </row>
    <row r="66" s="7" customFormat="1" ht="24" customHeight="1" spans="1:6">
      <c r="A66" s="8"/>
      <c r="B66" s="9"/>
      <c r="C66" s="8"/>
      <c r="D66" s="8"/>
      <c r="E66" s="8"/>
      <c r="F66" s="8"/>
    </row>
    <row r="67" s="7" customFormat="1" ht="24" customHeight="1" spans="1:6">
      <c r="A67" s="8"/>
      <c r="B67" s="9"/>
      <c r="C67" s="8"/>
      <c r="D67" s="8"/>
      <c r="E67" s="8"/>
      <c r="F67" s="8"/>
    </row>
    <row r="68" s="7" customFormat="1" ht="24" customHeight="1" spans="1:6">
      <c r="A68" s="8"/>
      <c r="B68" s="9"/>
      <c r="C68" s="8"/>
      <c r="D68" s="8"/>
      <c r="E68" s="8"/>
      <c r="F68" s="8"/>
    </row>
    <row r="69" s="7" customFormat="1" ht="24" customHeight="1" spans="1:6">
      <c r="A69" s="8"/>
      <c r="B69" s="9"/>
      <c r="C69" s="8"/>
      <c r="D69" s="8"/>
      <c r="E69" s="8"/>
      <c r="F69" s="8"/>
    </row>
    <row r="70" s="7" customFormat="1" ht="24" customHeight="1" spans="1:6">
      <c r="A70" s="8"/>
      <c r="B70" s="9"/>
      <c r="C70" s="8"/>
      <c r="D70" s="8"/>
      <c r="E70" s="8"/>
      <c r="F70" s="8"/>
    </row>
    <row r="71" s="7" customFormat="1" ht="24" customHeight="1" spans="1:6">
      <c r="A71" s="8"/>
      <c r="B71" s="9"/>
      <c r="C71" s="8"/>
      <c r="D71" s="8"/>
      <c r="E71" s="8"/>
      <c r="F71" s="8"/>
    </row>
    <row r="72" s="7" customFormat="1" ht="24" customHeight="1" spans="1:6">
      <c r="A72" s="8"/>
      <c r="B72" s="9"/>
      <c r="C72" s="8"/>
      <c r="D72" s="8"/>
      <c r="E72" s="8"/>
      <c r="F72" s="8"/>
    </row>
    <row r="73" s="7" customFormat="1" ht="24" customHeight="1" spans="1:6">
      <c r="A73" s="8"/>
      <c r="B73" s="9"/>
      <c r="C73" s="8"/>
      <c r="D73" s="8"/>
      <c r="E73" s="8"/>
      <c r="F73" s="8"/>
    </row>
    <row r="74" s="7" customFormat="1" ht="24" customHeight="1" spans="1:6">
      <c r="A74" s="8"/>
      <c r="B74" s="9"/>
      <c r="C74" s="8"/>
      <c r="D74" s="8"/>
      <c r="E74" s="8"/>
      <c r="F74" s="8"/>
    </row>
    <row r="75" s="7" customFormat="1" ht="24" customHeight="1" spans="1:6">
      <c r="A75" s="8"/>
      <c r="B75" s="9"/>
      <c r="C75" s="8"/>
      <c r="D75" s="8"/>
      <c r="E75" s="8"/>
      <c r="F75" s="8"/>
    </row>
    <row r="76" s="7" customFormat="1" ht="24" customHeight="1" spans="1:6">
      <c r="A76" s="8"/>
      <c r="B76" s="9"/>
      <c r="C76" s="8"/>
      <c r="D76" s="8"/>
      <c r="E76" s="8"/>
      <c r="F76" s="8"/>
    </row>
    <row r="77" s="7" customFormat="1" ht="24" customHeight="1" spans="1:6">
      <c r="A77" s="8"/>
      <c r="B77" s="9"/>
      <c r="C77" s="8"/>
      <c r="D77" s="8"/>
      <c r="E77" s="8"/>
      <c r="F77" s="8"/>
    </row>
    <row r="78" s="7" customFormat="1" ht="24" customHeight="1" spans="1:6">
      <c r="A78" s="8"/>
      <c r="B78" s="9"/>
      <c r="C78" s="8"/>
      <c r="D78" s="8"/>
      <c r="E78" s="8"/>
      <c r="F78" s="8"/>
    </row>
    <row r="79" s="7" customFormat="1" ht="24" customHeight="1" spans="1:6">
      <c r="A79" s="8"/>
      <c r="B79" s="9"/>
      <c r="C79" s="8"/>
      <c r="D79" s="8"/>
      <c r="E79" s="8"/>
      <c r="F79" s="8"/>
    </row>
    <row r="80" s="7" customFormat="1" ht="24" customHeight="1" spans="1:6">
      <c r="A80" s="8"/>
      <c r="B80" s="9"/>
      <c r="C80" s="8"/>
      <c r="D80" s="8"/>
      <c r="E80" s="8"/>
      <c r="F80" s="8"/>
    </row>
    <row r="81" s="7" customFormat="1" ht="24" customHeight="1" spans="1:6">
      <c r="A81" s="8"/>
      <c r="B81" s="9"/>
      <c r="C81" s="8"/>
      <c r="D81" s="8"/>
      <c r="E81" s="8"/>
      <c r="F81" s="8"/>
    </row>
    <row r="82" s="7" customFormat="1" ht="24" customHeight="1" spans="1:6">
      <c r="A82" s="8"/>
      <c r="B82" s="9"/>
      <c r="C82" s="8"/>
      <c r="D82" s="8"/>
      <c r="E82" s="8"/>
      <c r="F82" s="8"/>
    </row>
    <row r="83" s="7" customFormat="1" ht="24" customHeight="1" spans="1:6">
      <c r="A83" s="8"/>
      <c r="B83" s="9"/>
      <c r="C83" s="8"/>
      <c r="D83" s="8"/>
      <c r="E83" s="8"/>
      <c r="F83" s="8"/>
    </row>
    <row r="84" s="7" customFormat="1" ht="24" customHeight="1" spans="1:6">
      <c r="A84" s="8"/>
      <c r="B84" s="9"/>
      <c r="C84" s="8"/>
      <c r="D84" s="8"/>
      <c r="E84" s="8"/>
      <c r="F84" s="8"/>
    </row>
    <row r="85" s="7" customFormat="1" ht="24" customHeight="1" spans="1:6">
      <c r="A85" s="8"/>
      <c r="B85" s="9"/>
      <c r="C85" s="8"/>
      <c r="D85" s="8"/>
      <c r="E85" s="8"/>
      <c r="F85" s="8"/>
    </row>
    <row r="86" s="7" customFormat="1" ht="24" customHeight="1" spans="1:6">
      <c r="A86" s="8"/>
      <c r="B86" s="9"/>
      <c r="C86" s="8"/>
      <c r="D86" s="8"/>
      <c r="E86" s="8"/>
      <c r="F86" s="8"/>
    </row>
    <row r="87" s="7" customFormat="1" ht="24" customHeight="1" spans="1:6">
      <c r="A87" s="8"/>
      <c r="B87" s="9"/>
      <c r="C87" s="8"/>
      <c r="D87" s="8"/>
      <c r="E87" s="8"/>
      <c r="F87" s="8"/>
    </row>
    <row r="88" s="7" customFormat="1" ht="24" customHeight="1" spans="1:6">
      <c r="A88" s="8"/>
      <c r="B88" s="9"/>
      <c r="C88" s="8"/>
      <c r="D88" s="8"/>
      <c r="E88" s="8"/>
      <c r="F88" s="8"/>
    </row>
    <row r="89" s="7" customFormat="1" ht="24" customHeight="1" spans="1:6">
      <c r="A89" s="8"/>
      <c r="B89" s="9"/>
      <c r="C89" s="8"/>
      <c r="D89" s="8"/>
      <c r="E89" s="8"/>
      <c r="F89" s="8"/>
    </row>
    <row r="90" s="7" customFormat="1" ht="24" customHeight="1" spans="1:6">
      <c r="A90" s="8"/>
      <c r="B90" s="9"/>
      <c r="C90" s="8"/>
      <c r="D90" s="8"/>
      <c r="E90" s="8"/>
      <c r="F90" s="8"/>
    </row>
    <row r="91" s="7" customFormat="1" ht="24" customHeight="1" spans="1:6">
      <c r="A91" s="8"/>
      <c r="B91" s="9"/>
      <c r="C91" s="8"/>
      <c r="D91" s="8"/>
      <c r="E91" s="8"/>
      <c r="F91" s="8"/>
    </row>
    <row r="92" s="7" customFormat="1" ht="24" customHeight="1" spans="1:6">
      <c r="A92" s="8"/>
      <c r="B92" s="9"/>
      <c r="C92" s="8"/>
      <c r="D92" s="8"/>
      <c r="E92" s="8"/>
      <c r="F92" s="8"/>
    </row>
    <row r="93" s="7" customFormat="1" ht="24" customHeight="1" spans="1:6">
      <c r="A93" s="8"/>
      <c r="B93" s="9"/>
      <c r="C93" s="8"/>
      <c r="D93" s="8"/>
      <c r="E93" s="8"/>
      <c r="F93" s="8"/>
    </row>
    <row r="94" s="7" customFormat="1" ht="24" customHeight="1" spans="1:6">
      <c r="A94" s="8"/>
      <c r="B94" s="9"/>
      <c r="C94" s="8"/>
      <c r="D94" s="8"/>
      <c r="E94" s="8"/>
      <c r="F94" s="8"/>
    </row>
    <row r="95" s="7" customFormat="1" ht="24" customHeight="1" spans="1:6">
      <c r="A95" s="8"/>
      <c r="B95" s="9"/>
      <c r="C95" s="8"/>
      <c r="D95" s="8"/>
      <c r="E95" s="8"/>
      <c r="F95" s="8"/>
    </row>
    <row r="96" s="7" customFormat="1" ht="24" customHeight="1" spans="1:6">
      <c r="A96" s="8"/>
      <c r="B96" s="9"/>
      <c r="C96" s="8"/>
      <c r="D96" s="8"/>
      <c r="E96" s="8"/>
      <c r="F96" s="8"/>
    </row>
    <row r="97" s="7" customFormat="1" ht="24" customHeight="1" spans="1:6">
      <c r="A97" s="8"/>
      <c r="B97" s="9"/>
      <c r="C97" s="8"/>
      <c r="D97" s="8"/>
      <c r="E97" s="8"/>
      <c r="F97" s="8"/>
    </row>
    <row r="98" s="7" customFormat="1" ht="24" customHeight="1" spans="1:6">
      <c r="A98" s="8"/>
      <c r="B98" s="9"/>
      <c r="C98" s="8"/>
      <c r="D98" s="8"/>
      <c r="E98" s="8"/>
      <c r="F98" s="8"/>
    </row>
    <row r="99" s="7" customFormat="1" ht="24" customHeight="1" spans="1:6">
      <c r="A99" s="8"/>
      <c r="B99" s="9"/>
      <c r="C99" s="8"/>
      <c r="D99" s="8"/>
      <c r="E99" s="8"/>
      <c r="F99" s="8"/>
    </row>
    <row r="100" s="7" customFormat="1" ht="24" customHeight="1" spans="1:6">
      <c r="A100" s="8"/>
      <c r="B100" s="9"/>
      <c r="C100" s="8"/>
      <c r="D100" s="8"/>
      <c r="E100" s="8"/>
      <c r="F100" s="8"/>
    </row>
    <row r="101" s="7" customFormat="1" ht="24" customHeight="1" spans="1:6">
      <c r="A101" s="8"/>
      <c r="B101" s="9"/>
      <c r="C101" s="8"/>
      <c r="D101" s="8"/>
      <c r="E101" s="8"/>
      <c r="F101" s="8"/>
    </row>
    <row r="102" s="7" customFormat="1" ht="24" customHeight="1" spans="1:6">
      <c r="A102" s="8"/>
      <c r="B102" s="9"/>
      <c r="C102" s="8"/>
      <c r="D102" s="8"/>
      <c r="E102" s="8"/>
      <c r="F102" s="8"/>
    </row>
  </sheetData>
  <mergeCells count="2">
    <mergeCell ref="A2:F2"/>
    <mergeCell ref="A15:F15"/>
  </mergeCells>
  <printOptions horizontalCentered="1"/>
  <pageMargins left="0.590277777777778" right="0.590277777777778" top="0.786805555555556" bottom="0.786805555555556" header="0.5" footer="0.5"/>
  <pageSetup paperSize="9" scale="83"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89"/>
  <sheetViews>
    <sheetView showZeros="0" zoomScaleSheetLayoutView="85" workbookViewId="0">
      <selection activeCell="F9" sqref="F9"/>
    </sheetView>
  </sheetViews>
  <sheetFormatPr defaultColWidth="9" defaultRowHeight="14.25" outlineLevelCol="6"/>
  <cols>
    <col min="1" max="1" width="36.625" style="164" customWidth="1"/>
    <col min="2" max="2" width="12.625" style="164" customWidth="1"/>
    <col min="3" max="3" width="36.625" style="164" customWidth="1"/>
    <col min="4" max="4" width="12.625" style="164" customWidth="1"/>
    <col min="5" max="16384" width="9" style="164"/>
  </cols>
  <sheetData>
    <row r="1" s="303" customFormat="1" ht="24" customHeight="1" spans="1:1">
      <c r="A1" s="304"/>
    </row>
    <row r="2" s="160" customFormat="1" ht="42" customHeight="1" spans="1:4">
      <c r="A2" s="305" t="s">
        <v>63</v>
      </c>
      <c r="B2" s="306"/>
      <c r="C2" s="306"/>
      <c r="D2" s="306"/>
    </row>
    <row r="3" s="161" customFormat="1" ht="27" customHeight="1" spans="2:4">
      <c r="B3" s="307"/>
      <c r="C3" s="307" t="s">
        <v>1</v>
      </c>
      <c r="D3" s="307"/>
    </row>
    <row r="4" s="162" customFormat="1" ht="26" customHeight="1" spans="1:4">
      <c r="A4" s="111" t="s">
        <v>64</v>
      </c>
      <c r="B4" s="112" t="s">
        <v>3</v>
      </c>
      <c r="C4" s="113" t="s">
        <v>65</v>
      </c>
      <c r="D4" s="113" t="s">
        <v>3</v>
      </c>
    </row>
    <row r="5" s="163" customFormat="1" ht="24" customHeight="1" spans="1:4">
      <c r="A5" s="308" t="s">
        <v>66</v>
      </c>
      <c r="B5" s="309">
        <f>'1.'!B32</f>
        <v>200666</v>
      </c>
      <c r="C5" s="310" t="s">
        <v>67</v>
      </c>
      <c r="D5" s="309">
        <v>505666.32</v>
      </c>
    </row>
    <row r="6" s="163" customFormat="1" ht="24" customHeight="1" spans="1:4">
      <c r="A6" s="308" t="s">
        <v>68</v>
      </c>
      <c r="B6" s="309">
        <f>B7+B10+B11+B15+B20+B25</f>
        <v>305000.32</v>
      </c>
      <c r="C6" s="310" t="s">
        <v>69</v>
      </c>
      <c r="D6" s="311"/>
    </row>
    <row r="7" s="163" customFormat="1" ht="24" customHeight="1" spans="1:4">
      <c r="A7" s="312" t="s">
        <v>70</v>
      </c>
      <c r="B7" s="313">
        <f>SUM(B8:B9)</f>
        <v>217550.32</v>
      </c>
      <c r="C7" s="312" t="s">
        <v>71</v>
      </c>
      <c r="D7" s="311"/>
    </row>
    <row r="8" s="163" customFormat="1" ht="24" customHeight="1" spans="1:4">
      <c r="A8" s="314" t="s">
        <v>72</v>
      </c>
      <c r="B8" s="313">
        <v>215649.32</v>
      </c>
      <c r="C8" s="314" t="s">
        <v>73</v>
      </c>
      <c r="D8" s="311"/>
    </row>
    <row r="9" s="163" customFormat="1" ht="24" customHeight="1" spans="1:4">
      <c r="A9" s="314" t="s">
        <v>74</v>
      </c>
      <c r="B9" s="313">
        <v>1901</v>
      </c>
      <c r="C9" s="314" t="s">
        <v>75</v>
      </c>
      <c r="D9" s="311"/>
    </row>
    <row r="10" s="163" customFormat="1" ht="24" customHeight="1" spans="1:4">
      <c r="A10" s="312" t="s">
        <v>76</v>
      </c>
      <c r="B10" s="313">
        <v>2662</v>
      </c>
      <c r="C10" s="312" t="s">
        <v>77</v>
      </c>
      <c r="D10" s="311"/>
    </row>
    <row r="11" s="163" customFormat="1" ht="24" customHeight="1" spans="1:4">
      <c r="A11" s="312" t="s">
        <v>78</v>
      </c>
      <c r="B11" s="313">
        <f>SUM(B12:B14)</f>
        <v>73788</v>
      </c>
      <c r="C11" s="312" t="s">
        <v>79</v>
      </c>
      <c r="D11" s="311"/>
    </row>
    <row r="12" s="163" customFormat="1" ht="24" customHeight="1" spans="1:4">
      <c r="A12" s="314" t="s">
        <v>80</v>
      </c>
      <c r="B12" s="313">
        <v>73788</v>
      </c>
      <c r="C12" s="314" t="s">
        <v>81</v>
      </c>
      <c r="D12" s="311"/>
    </row>
    <row r="13" s="163" customFormat="1" ht="24" customHeight="1" spans="1:4">
      <c r="A13" s="314" t="s">
        <v>82</v>
      </c>
      <c r="B13" s="313"/>
      <c r="C13" s="314" t="s">
        <v>83</v>
      </c>
      <c r="D13" s="311"/>
    </row>
    <row r="14" s="163" customFormat="1" ht="24" customHeight="1" spans="1:4">
      <c r="A14" s="314" t="s">
        <v>84</v>
      </c>
      <c r="B14" s="313"/>
      <c r="C14" s="314" t="s">
        <v>85</v>
      </c>
      <c r="D14" s="315"/>
    </row>
    <row r="15" s="163" customFormat="1" ht="24" customHeight="1" spans="1:7">
      <c r="A15" s="312" t="s">
        <v>86</v>
      </c>
      <c r="B15" s="313"/>
      <c r="C15" s="314" t="s">
        <v>87</v>
      </c>
      <c r="D15" s="315"/>
      <c r="G15" s="316"/>
    </row>
    <row r="16" s="163" customFormat="1" ht="24" customHeight="1" spans="1:7">
      <c r="A16" s="314" t="s">
        <v>88</v>
      </c>
      <c r="B16" s="313"/>
      <c r="C16" s="312" t="s">
        <v>89</v>
      </c>
      <c r="D16" s="317"/>
      <c r="F16" s="318"/>
      <c r="G16" s="319"/>
    </row>
    <row r="17" s="163" customFormat="1" ht="24" customHeight="1" spans="1:7">
      <c r="A17" s="314" t="s">
        <v>90</v>
      </c>
      <c r="B17" s="313"/>
      <c r="C17" s="312" t="s">
        <v>91</v>
      </c>
      <c r="D17" s="320"/>
      <c r="F17" s="318"/>
      <c r="G17" s="319"/>
    </row>
    <row r="18" s="163" customFormat="1" ht="24" customHeight="1" spans="1:7">
      <c r="A18" s="314" t="s">
        <v>92</v>
      </c>
      <c r="B18" s="313"/>
      <c r="C18" s="312" t="s">
        <v>93</v>
      </c>
      <c r="D18" s="320"/>
      <c r="F18" s="318"/>
      <c r="G18" s="319"/>
    </row>
    <row r="19" s="163" customFormat="1" ht="24" customHeight="1" spans="1:7">
      <c r="A19" s="314" t="s">
        <v>94</v>
      </c>
      <c r="B19" s="313"/>
      <c r="C19" s="312" t="s">
        <v>95</v>
      </c>
      <c r="D19" s="320"/>
      <c r="F19" s="318"/>
      <c r="G19" s="319"/>
    </row>
    <row r="20" s="163" customFormat="1" ht="24" customHeight="1" spans="1:7">
      <c r="A20" s="312" t="s">
        <v>96</v>
      </c>
      <c r="B20" s="313"/>
      <c r="C20" s="321" t="s">
        <v>97</v>
      </c>
      <c r="D20" s="320"/>
      <c r="F20" s="318"/>
      <c r="G20" s="319"/>
    </row>
    <row r="21" s="163" customFormat="1" ht="24" customHeight="1" spans="1:7">
      <c r="A21" s="314" t="s">
        <v>98</v>
      </c>
      <c r="B21" s="313"/>
      <c r="C21" s="312" t="s">
        <v>99</v>
      </c>
      <c r="D21" s="311"/>
      <c r="F21" s="318"/>
      <c r="G21" s="319"/>
    </row>
    <row r="22" s="163" customFormat="1" ht="24" customHeight="1" spans="1:7">
      <c r="A22" s="314" t="s">
        <v>100</v>
      </c>
      <c r="B22" s="313"/>
      <c r="C22" s="314" t="s">
        <v>101</v>
      </c>
      <c r="D22" s="311"/>
      <c r="F22" s="319"/>
      <c r="G22" s="319"/>
    </row>
    <row r="23" ht="24" customHeight="1" spans="1:4">
      <c r="A23" s="314" t="s">
        <v>102</v>
      </c>
      <c r="B23" s="313"/>
      <c r="C23" s="314" t="s">
        <v>103</v>
      </c>
      <c r="D23" s="311"/>
    </row>
    <row r="24" ht="24" customHeight="1" spans="1:4">
      <c r="A24" s="314" t="s">
        <v>104</v>
      </c>
      <c r="B24" s="313"/>
      <c r="C24" s="314" t="s">
        <v>105</v>
      </c>
      <c r="D24" s="311"/>
    </row>
    <row r="25" ht="24" customHeight="1" spans="1:4">
      <c r="A25" s="312" t="s">
        <v>106</v>
      </c>
      <c r="B25" s="322">
        <v>11000</v>
      </c>
      <c r="C25" s="184" t="s">
        <v>107</v>
      </c>
      <c r="D25" s="311"/>
    </row>
    <row r="26" ht="24" customHeight="1" spans="1:4">
      <c r="A26" s="312" t="s">
        <v>108</v>
      </c>
      <c r="B26" s="323"/>
      <c r="C26" s="324"/>
      <c r="D26" s="311"/>
    </row>
    <row r="27" ht="24" customHeight="1" spans="1:4">
      <c r="A27" s="312" t="s">
        <v>109</v>
      </c>
      <c r="B27" s="323"/>
      <c r="C27" s="324"/>
      <c r="D27" s="311"/>
    </row>
    <row r="28" ht="24" customHeight="1" spans="1:4">
      <c r="A28" s="312" t="s">
        <v>110</v>
      </c>
      <c r="B28" s="323"/>
      <c r="C28" s="324"/>
      <c r="D28" s="311"/>
    </row>
    <row r="29" ht="24" customHeight="1" spans="1:4">
      <c r="A29" s="184" t="s">
        <v>107</v>
      </c>
      <c r="B29" s="323"/>
      <c r="C29" s="324"/>
      <c r="D29" s="325"/>
    </row>
    <row r="30" ht="24" customHeight="1" spans="1:4">
      <c r="A30" s="326"/>
      <c r="B30" s="309"/>
      <c r="C30" s="324"/>
      <c r="D30" s="325"/>
    </row>
    <row r="31" ht="24" customHeight="1" spans="1:4">
      <c r="A31" s="120" t="s">
        <v>111</v>
      </c>
      <c r="B31" s="309">
        <f>B5+B6</f>
        <v>505666.32</v>
      </c>
      <c r="C31" s="121" t="s">
        <v>112</v>
      </c>
      <c r="D31" s="327">
        <f>D5+D6+D20</f>
        <v>505666.32</v>
      </c>
    </row>
    <row r="32" ht="24" customHeight="1" spans="1:2">
      <c r="A32" s="163"/>
      <c r="B32" s="328"/>
    </row>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sheetData>
  <mergeCells count="2">
    <mergeCell ref="A2:D2"/>
    <mergeCell ref="C3:D3"/>
  </mergeCells>
  <printOptions horizontalCentered="1"/>
  <pageMargins left="0.590277777777778" right="0.590277777777778" top="0.786805555555556" bottom="0.786805555555556" header="0.5" footer="0.5"/>
  <pageSetup paperSize="9" scale="82"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1247"/>
  <sheetViews>
    <sheetView showZeros="0" zoomScaleSheetLayoutView="70" workbookViewId="0">
      <selection activeCell="B520" sqref="B520"/>
    </sheetView>
  </sheetViews>
  <sheetFormatPr defaultColWidth="10" defaultRowHeight="13.5" outlineLevelCol="1"/>
  <cols>
    <col min="1" max="1" width="55.8916666666667" style="295" customWidth="1"/>
    <col min="2" max="2" width="36.2416666666667" style="295" customWidth="1"/>
    <col min="3" max="16384" width="10" style="295"/>
  </cols>
  <sheetData>
    <row r="1" s="94" customFormat="1" ht="24" customHeight="1" spans="1:2">
      <c r="A1" s="296"/>
      <c r="B1" s="259"/>
    </row>
    <row r="2" s="293" customFormat="1" ht="42" customHeight="1" spans="1:2">
      <c r="A2" s="297" t="s">
        <v>31</v>
      </c>
      <c r="B2" s="298"/>
    </row>
    <row r="3" s="294" customFormat="1" ht="27" customHeight="1" spans="1:2">
      <c r="A3" s="299"/>
      <c r="B3" s="268" t="s">
        <v>1</v>
      </c>
    </row>
    <row r="4" s="295" customFormat="1" ht="28.5" customHeight="1" spans="1:2">
      <c r="A4" s="269" t="s">
        <v>2</v>
      </c>
      <c r="B4" s="300" t="s">
        <v>3</v>
      </c>
    </row>
    <row r="5" ht="24" customHeight="1" spans="1:2">
      <c r="A5" s="301" t="s">
        <v>32</v>
      </c>
      <c r="B5" s="302">
        <f>B6+B235+B239+B249+B339+B390+B446+B503+B629+B700+B772+B791+B898+B956+B1020+B1040+B1070+B1080+B1124+B1144+B1188+B1236+B1237+B1240+B1246</f>
        <v>505666.32</v>
      </c>
    </row>
    <row r="6" ht="20" customHeight="1" spans="1:2">
      <c r="A6" s="252" t="s">
        <v>113</v>
      </c>
      <c r="B6" s="253">
        <f>B7+B19+B28+B39+B50+B61+B72+B80+B89+B102+B111+B122+B134+B141+B149+B155+B162+B169+B176+B183+B190+B198+B204+B210+B217+B232</f>
        <v>42440.35</v>
      </c>
    </row>
    <row r="7" ht="20" customHeight="1" spans="1:2">
      <c r="A7" s="258" t="s">
        <v>114</v>
      </c>
      <c r="B7" s="201">
        <f>SUM(B8:B18)</f>
        <v>934.16</v>
      </c>
    </row>
    <row r="8" ht="20" customHeight="1" spans="1:2">
      <c r="A8" s="258" t="s">
        <v>115</v>
      </c>
      <c r="B8" s="201">
        <v>613.55</v>
      </c>
    </row>
    <row r="9" ht="20" customHeight="1" spans="1:2">
      <c r="A9" s="258" t="s">
        <v>116</v>
      </c>
      <c r="B9" s="201">
        <v>130.4</v>
      </c>
    </row>
    <row r="10" ht="20" customHeight="1" spans="1:2">
      <c r="A10" s="258" t="s">
        <v>117</v>
      </c>
      <c r="B10" s="201">
        <v>2</v>
      </c>
    </row>
    <row r="11" ht="20" customHeight="1" spans="1:2">
      <c r="A11" s="258" t="s">
        <v>118</v>
      </c>
      <c r="B11" s="201">
        <v>30</v>
      </c>
    </row>
    <row r="12" ht="20" customHeight="1" spans="1:2">
      <c r="A12" s="258" t="s">
        <v>119</v>
      </c>
      <c r="B12" s="255"/>
    </row>
    <row r="13" ht="20" customHeight="1" spans="1:2">
      <c r="A13" s="258" t="s">
        <v>120</v>
      </c>
      <c r="B13" s="255"/>
    </row>
    <row r="14" ht="20" customHeight="1" spans="1:2">
      <c r="A14" s="258" t="s">
        <v>121</v>
      </c>
      <c r="B14" s="201">
        <v>49</v>
      </c>
    </row>
    <row r="15" ht="20" customHeight="1" spans="1:2">
      <c r="A15" s="258" t="s">
        <v>122</v>
      </c>
      <c r="B15" s="201">
        <v>55</v>
      </c>
    </row>
    <row r="16" ht="20" customHeight="1" spans="1:2">
      <c r="A16" s="258" t="s">
        <v>123</v>
      </c>
      <c r="B16" s="255"/>
    </row>
    <row r="17" ht="20" customHeight="1" spans="1:2">
      <c r="A17" s="258" t="s">
        <v>124</v>
      </c>
      <c r="B17" s="201">
        <v>7.01</v>
      </c>
    </row>
    <row r="18" ht="20" customHeight="1" spans="1:2">
      <c r="A18" s="258" t="s">
        <v>125</v>
      </c>
      <c r="B18" s="201">
        <v>47.2</v>
      </c>
    </row>
    <row r="19" ht="20" customHeight="1" spans="1:2">
      <c r="A19" s="258" t="s">
        <v>126</v>
      </c>
      <c r="B19" s="201">
        <f>SUM(B20:B27)</f>
        <v>1309.2</v>
      </c>
    </row>
    <row r="20" ht="20" customHeight="1" spans="1:2">
      <c r="A20" s="258" t="s">
        <v>115</v>
      </c>
      <c r="B20" s="201">
        <v>686.1</v>
      </c>
    </row>
    <row r="21" ht="20" customHeight="1" spans="1:2">
      <c r="A21" s="258" t="s">
        <v>116</v>
      </c>
      <c r="B21" s="201">
        <v>496</v>
      </c>
    </row>
    <row r="22" ht="20" customHeight="1" spans="1:2">
      <c r="A22" s="258" t="s">
        <v>117</v>
      </c>
      <c r="B22" s="255"/>
    </row>
    <row r="23" ht="20" customHeight="1" spans="1:2">
      <c r="A23" s="258" t="s">
        <v>127</v>
      </c>
      <c r="B23" s="255"/>
    </row>
    <row r="24" ht="20" customHeight="1" spans="1:2">
      <c r="A24" s="258" t="s">
        <v>128</v>
      </c>
      <c r="B24" s="201">
        <v>55</v>
      </c>
    </row>
    <row r="25" ht="20" customHeight="1" spans="1:2">
      <c r="A25" s="258" t="s">
        <v>129</v>
      </c>
      <c r="B25" s="201">
        <v>55</v>
      </c>
    </row>
    <row r="26" ht="20" customHeight="1" spans="1:2">
      <c r="A26" s="258" t="s">
        <v>124</v>
      </c>
      <c r="B26" s="255"/>
    </row>
    <row r="27" ht="20" customHeight="1" spans="1:2">
      <c r="A27" s="258" t="s">
        <v>130</v>
      </c>
      <c r="B27" s="201">
        <v>17.1</v>
      </c>
    </row>
    <row r="28" ht="20" customHeight="1" spans="1:2">
      <c r="A28" s="258" t="s">
        <v>131</v>
      </c>
      <c r="B28" s="201">
        <f>SUM(B29:B38)</f>
        <v>17412.15</v>
      </c>
    </row>
    <row r="29" ht="20" customHeight="1" spans="1:2">
      <c r="A29" s="258" t="s">
        <v>115</v>
      </c>
      <c r="B29" s="201">
        <v>11266.97</v>
      </c>
    </row>
    <row r="30" ht="20" customHeight="1" spans="1:2">
      <c r="A30" s="258" t="s">
        <v>116</v>
      </c>
      <c r="B30" s="201">
        <v>2230.59</v>
      </c>
    </row>
    <row r="31" ht="20" customHeight="1" spans="1:2">
      <c r="A31" s="258" t="s">
        <v>117</v>
      </c>
      <c r="B31" s="255"/>
    </row>
    <row r="32" ht="20" customHeight="1" spans="1:2">
      <c r="A32" s="258" t="s">
        <v>132</v>
      </c>
      <c r="B32" s="255"/>
    </row>
    <row r="33" ht="20" customHeight="1" spans="1:2">
      <c r="A33" s="258" t="s">
        <v>133</v>
      </c>
      <c r="B33" s="201">
        <v>800</v>
      </c>
    </row>
    <row r="34" ht="20" customHeight="1" spans="1:2">
      <c r="A34" s="258" t="s">
        <v>134</v>
      </c>
      <c r="B34" s="255"/>
    </row>
    <row r="35" ht="20" customHeight="1" spans="1:2">
      <c r="A35" s="258" t="s">
        <v>135</v>
      </c>
      <c r="B35" s="201">
        <v>100</v>
      </c>
    </row>
    <row r="36" ht="20" customHeight="1" spans="1:2">
      <c r="A36" s="258" t="s">
        <v>136</v>
      </c>
      <c r="B36" s="255"/>
    </row>
    <row r="37" ht="20" customHeight="1" spans="1:2">
      <c r="A37" s="258" t="s">
        <v>124</v>
      </c>
      <c r="B37" s="201">
        <v>1434.37</v>
      </c>
    </row>
    <row r="38" ht="20" customHeight="1" spans="1:2">
      <c r="A38" s="258" t="s">
        <v>137</v>
      </c>
      <c r="B38" s="201">
        <v>1580.22</v>
      </c>
    </row>
    <row r="39" ht="20" customHeight="1" spans="1:2">
      <c r="A39" s="258" t="s">
        <v>138</v>
      </c>
      <c r="B39" s="201">
        <f>SUM(B40:B49)</f>
        <v>672.07</v>
      </c>
    </row>
    <row r="40" ht="20" customHeight="1" spans="1:2">
      <c r="A40" s="258" t="s">
        <v>115</v>
      </c>
      <c r="B40" s="201">
        <v>377.5</v>
      </c>
    </row>
    <row r="41" ht="20" customHeight="1" spans="1:2">
      <c r="A41" s="258" t="s">
        <v>116</v>
      </c>
      <c r="B41" s="201">
        <v>105</v>
      </c>
    </row>
    <row r="42" ht="20" customHeight="1" spans="1:2">
      <c r="A42" s="258" t="s">
        <v>117</v>
      </c>
      <c r="B42" s="255"/>
    </row>
    <row r="43" ht="20" customHeight="1" spans="1:2">
      <c r="A43" s="258" t="s">
        <v>139</v>
      </c>
      <c r="B43" s="255"/>
    </row>
    <row r="44" ht="20" customHeight="1" spans="1:2">
      <c r="A44" s="258" t="s">
        <v>140</v>
      </c>
      <c r="B44" s="255"/>
    </row>
    <row r="45" ht="20" customHeight="1" spans="1:2">
      <c r="A45" s="258" t="s">
        <v>141</v>
      </c>
      <c r="B45" s="255"/>
    </row>
    <row r="46" ht="20" customHeight="1" spans="1:2">
      <c r="A46" s="258" t="s">
        <v>142</v>
      </c>
      <c r="B46" s="255"/>
    </row>
    <row r="47" ht="20" customHeight="1" spans="1:2">
      <c r="A47" s="258" t="s">
        <v>143</v>
      </c>
      <c r="B47" s="255"/>
    </row>
    <row r="48" ht="20" customHeight="1" spans="1:2">
      <c r="A48" s="258" t="s">
        <v>124</v>
      </c>
      <c r="B48" s="201">
        <v>189.57</v>
      </c>
    </row>
    <row r="49" ht="20" customHeight="1" spans="1:2">
      <c r="A49" s="258" t="s">
        <v>144</v>
      </c>
      <c r="B49" s="255"/>
    </row>
    <row r="50" ht="20" customHeight="1" spans="1:2">
      <c r="A50" s="258" t="s">
        <v>145</v>
      </c>
      <c r="B50" s="201">
        <f>SUM(B51:B60)</f>
        <v>859.23</v>
      </c>
    </row>
    <row r="51" ht="20" customHeight="1" spans="1:2">
      <c r="A51" s="258" t="s">
        <v>115</v>
      </c>
      <c r="B51" s="201">
        <v>281.2</v>
      </c>
    </row>
    <row r="52" ht="20" customHeight="1" spans="1:2">
      <c r="A52" s="258" t="s">
        <v>116</v>
      </c>
      <c r="B52" s="201">
        <v>449.82</v>
      </c>
    </row>
    <row r="53" ht="20" customHeight="1" spans="1:2">
      <c r="A53" s="258" t="s">
        <v>117</v>
      </c>
      <c r="B53" s="255"/>
    </row>
    <row r="54" ht="20" customHeight="1" spans="1:2">
      <c r="A54" s="258" t="s">
        <v>146</v>
      </c>
      <c r="B54" s="255"/>
    </row>
    <row r="55" ht="20" customHeight="1" spans="1:2">
      <c r="A55" s="258" t="s">
        <v>147</v>
      </c>
      <c r="B55" s="201">
        <v>50</v>
      </c>
    </row>
    <row r="56" ht="20" customHeight="1" spans="1:2">
      <c r="A56" s="258" t="s">
        <v>148</v>
      </c>
      <c r="B56" s="255"/>
    </row>
    <row r="57" ht="20" customHeight="1" spans="1:2">
      <c r="A57" s="258" t="s">
        <v>149</v>
      </c>
      <c r="B57" s="201">
        <v>50</v>
      </c>
    </row>
    <row r="58" ht="20" customHeight="1" spans="1:2">
      <c r="A58" s="258" t="s">
        <v>150</v>
      </c>
      <c r="B58" s="255"/>
    </row>
    <row r="59" ht="20" customHeight="1" spans="1:2">
      <c r="A59" s="258" t="s">
        <v>124</v>
      </c>
      <c r="B59" s="201">
        <v>28.21</v>
      </c>
    </row>
    <row r="60" ht="20" customHeight="1" spans="1:2">
      <c r="A60" s="258" t="s">
        <v>151</v>
      </c>
      <c r="B60" s="255"/>
    </row>
    <row r="61" ht="20" customHeight="1" spans="1:2">
      <c r="A61" s="258" t="s">
        <v>152</v>
      </c>
      <c r="B61" s="201">
        <f>SUM(B62:B71)</f>
        <v>4243.95</v>
      </c>
    </row>
    <row r="62" ht="20" customHeight="1" spans="1:2">
      <c r="A62" s="258" t="s">
        <v>115</v>
      </c>
      <c r="B62" s="201">
        <v>1947.14</v>
      </c>
    </row>
    <row r="63" ht="20" customHeight="1" spans="1:2">
      <c r="A63" s="258" t="s">
        <v>116</v>
      </c>
      <c r="B63" s="201">
        <v>299</v>
      </c>
    </row>
    <row r="64" ht="20" customHeight="1" spans="1:2">
      <c r="A64" s="258" t="s">
        <v>117</v>
      </c>
      <c r="B64" s="255"/>
    </row>
    <row r="65" ht="20" customHeight="1" spans="1:2">
      <c r="A65" s="258" t="s">
        <v>153</v>
      </c>
      <c r="B65" s="255"/>
    </row>
    <row r="66" ht="20" customHeight="1" spans="1:2">
      <c r="A66" s="258" t="s">
        <v>154</v>
      </c>
      <c r="B66" s="255"/>
    </row>
    <row r="67" ht="20" customHeight="1" spans="1:2">
      <c r="A67" s="258" t="s">
        <v>155</v>
      </c>
      <c r="B67" s="255"/>
    </row>
    <row r="68" ht="20" customHeight="1" spans="1:2">
      <c r="A68" s="258" t="s">
        <v>156</v>
      </c>
      <c r="B68" s="255"/>
    </row>
    <row r="69" ht="20" customHeight="1" spans="1:2">
      <c r="A69" s="258" t="s">
        <v>157</v>
      </c>
      <c r="B69" s="255"/>
    </row>
    <row r="70" ht="20" customHeight="1" spans="1:2">
      <c r="A70" s="258" t="s">
        <v>124</v>
      </c>
      <c r="B70" s="201">
        <v>1222.81</v>
      </c>
    </row>
    <row r="71" ht="20" customHeight="1" spans="1:2">
      <c r="A71" s="258" t="s">
        <v>158</v>
      </c>
      <c r="B71" s="201">
        <v>775</v>
      </c>
    </row>
    <row r="72" ht="20" customHeight="1" spans="1:2">
      <c r="A72" s="258" t="s">
        <v>159</v>
      </c>
      <c r="B72" s="201">
        <f>SUM(B73:B79)</f>
        <v>0</v>
      </c>
    </row>
    <row r="73" ht="20" customHeight="1" spans="1:2">
      <c r="A73" s="258" t="s">
        <v>115</v>
      </c>
      <c r="B73" s="255"/>
    </row>
    <row r="74" ht="20" customHeight="1" spans="1:2">
      <c r="A74" s="258" t="s">
        <v>116</v>
      </c>
      <c r="B74" s="255"/>
    </row>
    <row r="75" ht="20" customHeight="1" spans="1:2">
      <c r="A75" s="258" t="s">
        <v>117</v>
      </c>
      <c r="B75" s="255"/>
    </row>
    <row r="76" ht="20" customHeight="1" spans="1:2">
      <c r="A76" s="258" t="s">
        <v>156</v>
      </c>
      <c r="B76" s="255"/>
    </row>
    <row r="77" ht="20" customHeight="1" spans="1:2">
      <c r="A77" s="258" t="s">
        <v>160</v>
      </c>
      <c r="B77" s="255"/>
    </row>
    <row r="78" ht="20" customHeight="1" spans="1:2">
      <c r="A78" s="258" t="s">
        <v>124</v>
      </c>
      <c r="B78" s="255"/>
    </row>
    <row r="79" ht="20" customHeight="1" spans="1:2">
      <c r="A79" s="258" t="s">
        <v>161</v>
      </c>
      <c r="B79" s="255"/>
    </row>
    <row r="80" ht="20" customHeight="1" spans="1:2">
      <c r="A80" s="258" t="s">
        <v>162</v>
      </c>
      <c r="B80" s="201">
        <f>SUM(B81:B88)</f>
        <v>896.29</v>
      </c>
    </row>
    <row r="81" ht="20" customHeight="1" spans="1:2">
      <c r="A81" s="258" t="s">
        <v>115</v>
      </c>
      <c r="B81" s="201">
        <v>280.38</v>
      </c>
    </row>
    <row r="82" ht="20" customHeight="1" spans="1:2">
      <c r="A82" s="258" t="s">
        <v>116</v>
      </c>
      <c r="B82" s="201">
        <v>440</v>
      </c>
    </row>
    <row r="83" ht="20" customHeight="1" spans="1:2">
      <c r="A83" s="258" t="s">
        <v>117</v>
      </c>
      <c r="B83" s="255"/>
    </row>
    <row r="84" ht="20" customHeight="1" spans="1:2">
      <c r="A84" s="258" t="s">
        <v>163</v>
      </c>
      <c r="B84" s="255"/>
    </row>
    <row r="85" ht="20" customHeight="1" spans="1:2">
      <c r="A85" s="258" t="s">
        <v>164</v>
      </c>
      <c r="B85" s="255"/>
    </row>
    <row r="86" ht="20" customHeight="1" spans="1:2">
      <c r="A86" s="258" t="s">
        <v>156</v>
      </c>
      <c r="B86" s="255"/>
    </row>
    <row r="87" ht="20" customHeight="1" spans="1:2">
      <c r="A87" s="258" t="s">
        <v>124</v>
      </c>
      <c r="B87" s="201">
        <v>175.91</v>
      </c>
    </row>
    <row r="88" ht="20" customHeight="1" spans="1:2">
      <c r="A88" s="258" t="s">
        <v>165</v>
      </c>
      <c r="B88" s="255"/>
    </row>
    <row r="89" ht="20" customHeight="1" spans="1:2">
      <c r="A89" s="258" t="s">
        <v>166</v>
      </c>
      <c r="B89" s="201">
        <f>SUM(B90:B101)</f>
        <v>0</v>
      </c>
    </row>
    <row r="90" ht="20" customHeight="1" spans="1:2">
      <c r="A90" s="258" t="s">
        <v>115</v>
      </c>
      <c r="B90" s="255"/>
    </row>
    <row r="91" ht="20" customHeight="1" spans="1:2">
      <c r="A91" s="258" t="s">
        <v>116</v>
      </c>
      <c r="B91" s="255"/>
    </row>
    <row r="92" ht="20" customHeight="1" spans="1:2">
      <c r="A92" s="258" t="s">
        <v>117</v>
      </c>
      <c r="B92" s="255"/>
    </row>
    <row r="93" ht="20" customHeight="1" spans="1:2">
      <c r="A93" s="258" t="s">
        <v>167</v>
      </c>
      <c r="B93" s="255"/>
    </row>
    <row r="94" ht="20" customHeight="1" spans="1:2">
      <c r="A94" s="258" t="s">
        <v>168</v>
      </c>
      <c r="B94" s="255"/>
    </row>
    <row r="95" ht="20" customHeight="1" spans="1:2">
      <c r="A95" s="258" t="s">
        <v>156</v>
      </c>
      <c r="B95" s="255"/>
    </row>
    <row r="96" ht="20" customHeight="1" spans="1:2">
      <c r="A96" s="258" t="s">
        <v>169</v>
      </c>
      <c r="B96" s="255"/>
    </row>
    <row r="97" ht="20" customHeight="1" spans="1:2">
      <c r="A97" s="258" t="s">
        <v>170</v>
      </c>
      <c r="B97" s="255"/>
    </row>
    <row r="98" ht="20" customHeight="1" spans="1:2">
      <c r="A98" s="258" t="s">
        <v>171</v>
      </c>
      <c r="B98" s="255"/>
    </row>
    <row r="99" ht="20" customHeight="1" spans="1:2">
      <c r="A99" s="258" t="s">
        <v>172</v>
      </c>
      <c r="B99" s="255"/>
    </row>
    <row r="100" ht="20" customHeight="1" spans="1:2">
      <c r="A100" s="258" t="s">
        <v>124</v>
      </c>
      <c r="B100" s="255"/>
    </row>
    <row r="101" ht="20" customHeight="1" spans="1:2">
      <c r="A101" s="258" t="s">
        <v>173</v>
      </c>
      <c r="B101" s="255"/>
    </row>
    <row r="102" ht="20" customHeight="1" spans="1:2">
      <c r="A102" s="258" t="s">
        <v>174</v>
      </c>
      <c r="B102" s="201">
        <f>SUM(B103:B110)</f>
        <v>2049.58</v>
      </c>
    </row>
    <row r="103" ht="20" customHeight="1" spans="1:2">
      <c r="A103" s="258" t="s">
        <v>115</v>
      </c>
      <c r="B103" s="201">
        <v>759.65</v>
      </c>
    </row>
    <row r="104" ht="20" customHeight="1" spans="1:2">
      <c r="A104" s="258" t="s">
        <v>116</v>
      </c>
      <c r="B104" s="201">
        <v>722.93</v>
      </c>
    </row>
    <row r="105" ht="20" customHeight="1" spans="1:2">
      <c r="A105" s="258" t="s">
        <v>117</v>
      </c>
      <c r="B105" s="255"/>
    </row>
    <row r="106" ht="20" customHeight="1" spans="1:2">
      <c r="A106" s="258" t="s">
        <v>175</v>
      </c>
      <c r="B106" s="255"/>
    </row>
    <row r="107" ht="20" customHeight="1" spans="1:2">
      <c r="A107" s="258" t="s">
        <v>176</v>
      </c>
      <c r="B107" s="201">
        <v>244</v>
      </c>
    </row>
    <row r="108" ht="20" customHeight="1" spans="1:2">
      <c r="A108" s="258" t="s">
        <v>177</v>
      </c>
      <c r="B108" s="255"/>
    </row>
    <row r="109" ht="20" customHeight="1" spans="1:2">
      <c r="A109" s="258" t="s">
        <v>124</v>
      </c>
      <c r="B109" s="201">
        <v>199.18</v>
      </c>
    </row>
    <row r="110" ht="20" customHeight="1" spans="1:2">
      <c r="A110" s="258" t="s">
        <v>178</v>
      </c>
      <c r="B110" s="201">
        <v>123.82</v>
      </c>
    </row>
    <row r="111" ht="20" customHeight="1" spans="1:2">
      <c r="A111" s="258" t="s">
        <v>179</v>
      </c>
      <c r="B111" s="201">
        <f>SUM(B112:B121)</f>
        <v>397.48</v>
      </c>
    </row>
    <row r="112" ht="20" customHeight="1" spans="1:2">
      <c r="A112" s="258" t="s">
        <v>115</v>
      </c>
      <c r="B112" s="255"/>
    </row>
    <row r="113" ht="20" customHeight="1" spans="1:2">
      <c r="A113" s="258" t="s">
        <v>116</v>
      </c>
      <c r="B113" s="255"/>
    </row>
    <row r="114" ht="20" customHeight="1" spans="1:2">
      <c r="A114" s="258" t="s">
        <v>117</v>
      </c>
      <c r="B114" s="255"/>
    </row>
    <row r="115" ht="20" customHeight="1" spans="1:2">
      <c r="A115" s="258" t="s">
        <v>180</v>
      </c>
      <c r="B115" s="255"/>
    </row>
    <row r="116" ht="20" customHeight="1" spans="1:2">
      <c r="A116" s="258" t="s">
        <v>181</v>
      </c>
      <c r="B116" s="255"/>
    </row>
    <row r="117" ht="20" customHeight="1" spans="1:2">
      <c r="A117" s="258" t="s">
        <v>182</v>
      </c>
      <c r="B117" s="255"/>
    </row>
    <row r="118" ht="20" customHeight="1" spans="1:2">
      <c r="A118" s="258" t="s">
        <v>183</v>
      </c>
      <c r="B118" s="255"/>
    </row>
    <row r="119" ht="20" customHeight="1" spans="1:2">
      <c r="A119" s="258" t="s">
        <v>184</v>
      </c>
      <c r="B119" s="201">
        <v>397.48</v>
      </c>
    </row>
    <row r="120" ht="20" customHeight="1" spans="1:2">
      <c r="A120" s="258" t="s">
        <v>124</v>
      </c>
      <c r="B120" s="255"/>
    </row>
    <row r="121" ht="20" customHeight="1" spans="1:2">
      <c r="A121" s="258" t="s">
        <v>185</v>
      </c>
      <c r="B121" s="255"/>
    </row>
    <row r="122" ht="20" customHeight="1" spans="1:2">
      <c r="A122" s="258" t="s">
        <v>186</v>
      </c>
      <c r="B122" s="201">
        <f>SUM(B123:B133)</f>
        <v>0</v>
      </c>
    </row>
    <row r="123" ht="20" customHeight="1" spans="1:2">
      <c r="A123" s="258" t="s">
        <v>115</v>
      </c>
      <c r="B123" s="255"/>
    </row>
    <row r="124" ht="20" customHeight="1" spans="1:2">
      <c r="A124" s="258" t="s">
        <v>116</v>
      </c>
      <c r="B124" s="255"/>
    </row>
    <row r="125" ht="20" customHeight="1" spans="1:2">
      <c r="A125" s="258" t="s">
        <v>117</v>
      </c>
      <c r="B125" s="255"/>
    </row>
    <row r="126" ht="20" customHeight="1" spans="1:2">
      <c r="A126" s="258" t="s">
        <v>187</v>
      </c>
      <c r="B126" s="255"/>
    </row>
    <row r="127" ht="20" customHeight="1" spans="1:2">
      <c r="A127" s="258" t="s">
        <v>188</v>
      </c>
      <c r="B127" s="255"/>
    </row>
    <row r="128" ht="20" customHeight="1" spans="1:2">
      <c r="A128" s="258" t="s">
        <v>189</v>
      </c>
      <c r="B128" s="255"/>
    </row>
    <row r="129" ht="20" customHeight="1" spans="1:2">
      <c r="A129" s="258" t="s">
        <v>190</v>
      </c>
      <c r="B129" s="255"/>
    </row>
    <row r="130" ht="20" customHeight="1" spans="1:2">
      <c r="A130" s="258" t="s">
        <v>191</v>
      </c>
      <c r="B130" s="255"/>
    </row>
    <row r="131" ht="20" customHeight="1" spans="1:2">
      <c r="A131" s="258" t="s">
        <v>192</v>
      </c>
      <c r="B131" s="255"/>
    </row>
    <row r="132" ht="20" customHeight="1" spans="1:2">
      <c r="A132" s="258" t="s">
        <v>124</v>
      </c>
      <c r="B132" s="255"/>
    </row>
    <row r="133" ht="20" customHeight="1" spans="1:2">
      <c r="A133" s="258" t="s">
        <v>193</v>
      </c>
      <c r="B133" s="255"/>
    </row>
    <row r="134" ht="20" customHeight="1" spans="1:2">
      <c r="A134" s="258" t="s">
        <v>194</v>
      </c>
      <c r="B134" s="201">
        <f>SUM(B135:B140)</f>
        <v>0</v>
      </c>
    </row>
    <row r="135" ht="20" customHeight="1" spans="1:2">
      <c r="A135" s="258" t="s">
        <v>115</v>
      </c>
      <c r="B135" s="255"/>
    </row>
    <row r="136" ht="20" customHeight="1" spans="1:2">
      <c r="A136" s="258" t="s">
        <v>116</v>
      </c>
      <c r="B136" s="255"/>
    </row>
    <row r="137" ht="20" customHeight="1" spans="1:2">
      <c r="A137" s="258" t="s">
        <v>117</v>
      </c>
      <c r="B137" s="255"/>
    </row>
    <row r="138" ht="20" customHeight="1" spans="1:2">
      <c r="A138" s="258" t="s">
        <v>195</v>
      </c>
      <c r="B138" s="255"/>
    </row>
    <row r="139" ht="20" customHeight="1" spans="1:2">
      <c r="A139" s="258" t="s">
        <v>124</v>
      </c>
      <c r="B139" s="255"/>
    </row>
    <row r="140" ht="20" customHeight="1" spans="1:2">
      <c r="A140" s="258" t="s">
        <v>196</v>
      </c>
      <c r="B140" s="255"/>
    </row>
    <row r="141" ht="20" customHeight="1" spans="1:2">
      <c r="A141" s="258" t="s">
        <v>197</v>
      </c>
      <c r="B141" s="201">
        <f>SUM(B142:B148)</f>
        <v>0</v>
      </c>
    </row>
    <row r="142" ht="20" customHeight="1" spans="1:2">
      <c r="A142" s="258" t="s">
        <v>115</v>
      </c>
      <c r="B142" s="255"/>
    </row>
    <row r="143" ht="20" customHeight="1" spans="1:2">
      <c r="A143" s="258" t="s">
        <v>116</v>
      </c>
      <c r="B143" s="255"/>
    </row>
    <row r="144" ht="20" customHeight="1" spans="1:2">
      <c r="A144" s="258" t="s">
        <v>117</v>
      </c>
      <c r="B144" s="255"/>
    </row>
    <row r="145" ht="20" customHeight="1" spans="1:2">
      <c r="A145" s="258" t="s">
        <v>198</v>
      </c>
      <c r="B145" s="255"/>
    </row>
    <row r="146" ht="20" customHeight="1" spans="1:2">
      <c r="A146" s="258" t="s">
        <v>199</v>
      </c>
      <c r="B146" s="255"/>
    </row>
    <row r="147" ht="20" customHeight="1" spans="1:2">
      <c r="A147" s="258" t="s">
        <v>124</v>
      </c>
      <c r="B147" s="255"/>
    </row>
    <row r="148" ht="20" customHeight="1" spans="1:2">
      <c r="A148" s="258" t="s">
        <v>200</v>
      </c>
      <c r="B148" s="255"/>
    </row>
    <row r="149" ht="20" customHeight="1" spans="1:2">
      <c r="A149" s="258" t="s">
        <v>201</v>
      </c>
      <c r="B149" s="201">
        <f>SUM(B150:B154)</f>
        <v>843.84</v>
      </c>
    </row>
    <row r="150" ht="20" customHeight="1" spans="1:2">
      <c r="A150" s="258" t="s">
        <v>115</v>
      </c>
      <c r="B150" s="201">
        <v>287.53</v>
      </c>
    </row>
    <row r="151" ht="20" customHeight="1" spans="1:2">
      <c r="A151" s="258" t="s">
        <v>116</v>
      </c>
      <c r="B151" s="255"/>
    </row>
    <row r="152" ht="20" customHeight="1" spans="1:2">
      <c r="A152" s="258" t="s">
        <v>117</v>
      </c>
      <c r="B152" s="255"/>
    </row>
    <row r="153" ht="20" customHeight="1" spans="1:2">
      <c r="A153" s="258" t="s">
        <v>202</v>
      </c>
      <c r="B153" s="201">
        <v>556.31</v>
      </c>
    </row>
    <row r="154" ht="20" customHeight="1" spans="1:2">
      <c r="A154" s="258" t="s">
        <v>203</v>
      </c>
      <c r="B154" s="255"/>
    </row>
    <row r="155" ht="20" customHeight="1" spans="1:2">
      <c r="A155" s="258" t="s">
        <v>204</v>
      </c>
      <c r="B155" s="201">
        <f>SUM(B156:B161)</f>
        <v>120.34</v>
      </c>
    </row>
    <row r="156" ht="20" customHeight="1" spans="1:2">
      <c r="A156" s="258" t="s">
        <v>115</v>
      </c>
      <c r="B156" s="201">
        <v>97.42</v>
      </c>
    </row>
    <row r="157" ht="20" customHeight="1" spans="1:2">
      <c r="A157" s="258" t="s">
        <v>116</v>
      </c>
      <c r="B157" s="201">
        <v>15</v>
      </c>
    </row>
    <row r="158" ht="20" customHeight="1" spans="1:2">
      <c r="A158" s="258" t="s">
        <v>117</v>
      </c>
      <c r="B158" s="255"/>
    </row>
    <row r="159" ht="20" customHeight="1" spans="1:2">
      <c r="A159" s="258" t="s">
        <v>129</v>
      </c>
      <c r="B159" s="255"/>
    </row>
    <row r="160" ht="20" customHeight="1" spans="1:2">
      <c r="A160" s="258" t="s">
        <v>124</v>
      </c>
      <c r="B160" s="201">
        <v>7.92</v>
      </c>
    </row>
    <row r="161" ht="20" customHeight="1" spans="1:2">
      <c r="A161" s="258" t="s">
        <v>205</v>
      </c>
      <c r="B161" s="255"/>
    </row>
    <row r="162" ht="20" customHeight="1" spans="1:2">
      <c r="A162" s="258" t="s">
        <v>206</v>
      </c>
      <c r="B162" s="201">
        <f>SUM(B163:B168)</f>
        <v>586.11</v>
      </c>
    </row>
    <row r="163" ht="20" customHeight="1" spans="1:2">
      <c r="A163" s="258" t="s">
        <v>115</v>
      </c>
      <c r="B163" s="201">
        <v>140.86</v>
      </c>
    </row>
    <row r="164" ht="20" customHeight="1" spans="1:2">
      <c r="A164" s="258" t="s">
        <v>116</v>
      </c>
      <c r="B164" s="201">
        <v>183.07</v>
      </c>
    </row>
    <row r="165" ht="20" customHeight="1" spans="1:2">
      <c r="A165" s="258" t="s">
        <v>117</v>
      </c>
      <c r="B165" s="255"/>
    </row>
    <row r="166" ht="20" customHeight="1" spans="1:2">
      <c r="A166" s="258" t="s">
        <v>207</v>
      </c>
      <c r="B166" s="201">
        <v>8.38</v>
      </c>
    </row>
    <row r="167" ht="20" customHeight="1" spans="1:2">
      <c r="A167" s="258" t="s">
        <v>124</v>
      </c>
      <c r="B167" s="201">
        <v>33.57</v>
      </c>
    </row>
    <row r="168" ht="20" customHeight="1" spans="1:2">
      <c r="A168" s="258" t="s">
        <v>208</v>
      </c>
      <c r="B168" s="201">
        <v>220.23</v>
      </c>
    </row>
    <row r="169" ht="20" customHeight="1" spans="1:2">
      <c r="A169" s="258" t="s">
        <v>209</v>
      </c>
      <c r="B169" s="201">
        <f>SUM(B170:B175)</f>
        <v>1120.79</v>
      </c>
    </row>
    <row r="170" ht="20" customHeight="1" spans="1:2">
      <c r="A170" s="258" t="s">
        <v>115</v>
      </c>
      <c r="B170" s="201">
        <v>657.4</v>
      </c>
    </row>
    <row r="171" ht="20" customHeight="1" spans="1:2">
      <c r="A171" s="258" t="s">
        <v>116</v>
      </c>
      <c r="B171" s="201">
        <v>430</v>
      </c>
    </row>
    <row r="172" ht="20" customHeight="1" spans="1:2">
      <c r="A172" s="258" t="s">
        <v>117</v>
      </c>
      <c r="B172" s="255"/>
    </row>
    <row r="173" ht="20" customHeight="1" spans="1:2">
      <c r="A173" s="258" t="s">
        <v>210</v>
      </c>
      <c r="B173" s="255"/>
    </row>
    <row r="174" ht="20" customHeight="1" spans="1:2">
      <c r="A174" s="258" t="s">
        <v>124</v>
      </c>
      <c r="B174" s="201">
        <v>33.39</v>
      </c>
    </row>
    <row r="175" ht="20" customHeight="1" spans="1:2">
      <c r="A175" s="258" t="s">
        <v>211</v>
      </c>
      <c r="B175" s="255"/>
    </row>
    <row r="176" ht="20" customHeight="1" spans="1:2">
      <c r="A176" s="258" t="s">
        <v>212</v>
      </c>
      <c r="B176" s="201">
        <f>SUM(B177:B182)</f>
        <v>1978.35</v>
      </c>
    </row>
    <row r="177" ht="20" customHeight="1" spans="1:2">
      <c r="A177" s="258" t="s">
        <v>115</v>
      </c>
      <c r="B177" s="201">
        <v>394.1</v>
      </c>
    </row>
    <row r="178" ht="20" customHeight="1" spans="1:2">
      <c r="A178" s="258" t="s">
        <v>116</v>
      </c>
      <c r="B178" s="201">
        <v>1147.23</v>
      </c>
    </row>
    <row r="179" ht="20" customHeight="1" spans="1:2">
      <c r="A179" s="258" t="s">
        <v>117</v>
      </c>
      <c r="B179" s="255"/>
    </row>
    <row r="180" ht="20" customHeight="1" spans="1:2">
      <c r="A180" s="258" t="s">
        <v>213</v>
      </c>
      <c r="B180" s="255"/>
    </row>
    <row r="181" ht="20" customHeight="1" spans="1:2">
      <c r="A181" s="258" t="s">
        <v>124</v>
      </c>
      <c r="B181" s="201">
        <v>94.17</v>
      </c>
    </row>
    <row r="182" ht="20" customHeight="1" spans="1:2">
      <c r="A182" s="258" t="s">
        <v>214</v>
      </c>
      <c r="B182" s="201">
        <v>342.85</v>
      </c>
    </row>
    <row r="183" ht="20" customHeight="1" spans="1:2">
      <c r="A183" s="258" t="s">
        <v>215</v>
      </c>
      <c r="B183" s="201">
        <f>SUM(B184:B189)</f>
        <v>2432.6</v>
      </c>
    </row>
    <row r="184" ht="20" customHeight="1" spans="1:2">
      <c r="A184" s="258" t="s">
        <v>115</v>
      </c>
      <c r="B184" s="201">
        <v>273.69</v>
      </c>
    </row>
    <row r="185" ht="20" customHeight="1" spans="1:2">
      <c r="A185" s="258" t="s">
        <v>116</v>
      </c>
      <c r="B185" s="201">
        <v>1720.88</v>
      </c>
    </row>
    <row r="186" ht="20" customHeight="1" spans="1:2">
      <c r="A186" s="258" t="s">
        <v>117</v>
      </c>
      <c r="B186" s="255"/>
    </row>
    <row r="187" ht="20" customHeight="1" spans="1:2">
      <c r="A187" s="258" t="s">
        <v>216</v>
      </c>
      <c r="B187" s="255"/>
    </row>
    <row r="188" ht="20" customHeight="1" spans="1:2">
      <c r="A188" s="258" t="s">
        <v>124</v>
      </c>
      <c r="B188" s="201">
        <v>138.03</v>
      </c>
    </row>
    <row r="189" ht="20" customHeight="1" spans="1:2">
      <c r="A189" s="258" t="s">
        <v>217</v>
      </c>
      <c r="B189" s="201">
        <v>300</v>
      </c>
    </row>
    <row r="190" ht="20" customHeight="1" spans="1:2">
      <c r="A190" s="258" t="s">
        <v>218</v>
      </c>
      <c r="B190" s="201">
        <f>SUM(B191:B197)</f>
        <v>565.62</v>
      </c>
    </row>
    <row r="191" ht="20" customHeight="1" spans="1:2">
      <c r="A191" s="258" t="s">
        <v>115</v>
      </c>
      <c r="B191" s="201">
        <v>238.04</v>
      </c>
    </row>
    <row r="192" ht="20" customHeight="1" spans="1:2">
      <c r="A192" s="258" t="s">
        <v>116</v>
      </c>
      <c r="B192" s="201">
        <v>230.73</v>
      </c>
    </row>
    <row r="193" ht="20" customHeight="1" spans="1:2">
      <c r="A193" s="258" t="s">
        <v>117</v>
      </c>
      <c r="B193" s="255"/>
    </row>
    <row r="194" ht="20" customHeight="1" spans="1:2">
      <c r="A194" s="258" t="s">
        <v>219</v>
      </c>
      <c r="B194" s="255"/>
    </row>
    <row r="195" ht="20" customHeight="1" spans="1:2">
      <c r="A195" s="258" t="s">
        <v>220</v>
      </c>
      <c r="B195" s="255"/>
    </row>
    <row r="196" ht="20" customHeight="1" spans="1:2">
      <c r="A196" s="258" t="s">
        <v>124</v>
      </c>
      <c r="B196" s="201">
        <v>96.85</v>
      </c>
    </row>
    <row r="197" ht="20" customHeight="1" spans="1:2">
      <c r="A197" s="258" t="s">
        <v>221</v>
      </c>
      <c r="B197" s="255"/>
    </row>
    <row r="198" ht="20" customHeight="1" spans="1:2">
      <c r="A198" s="258" t="s">
        <v>222</v>
      </c>
      <c r="B198" s="201">
        <f>SUM(B199:B203)</f>
        <v>0</v>
      </c>
    </row>
    <row r="199" ht="20" customHeight="1" spans="1:2">
      <c r="A199" s="258" t="s">
        <v>115</v>
      </c>
      <c r="B199" s="255"/>
    </row>
    <row r="200" ht="20" customHeight="1" spans="1:2">
      <c r="A200" s="258" t="s">
        <v>116</v>
      </c>
      <c r="B200" s="255"/>
    </row>
    <row r="201" ht="20" customHeight="1" spans="1:2">
      <c r="A201" s="258" t="s">
        <v>117</v>
      </c>
      <c r="B201" s="255"/>
    </row>
    <row r="202" ht="20" customHeight="1" spans="1:2">
      <c r="A202" s="258" t="s">
        <v>124</v>
      </c>
      <c r="B202" s="255"/>
    </row>
    <row r="203" ht="20" customHeight="1" spans="1:2">
      <c r="A203" s="258" t="s">
        <v>223</v>
      </c>
      <c r="B203" s="255"/>
    </row>
    <row r="204" ht="20" customHeight="1" spans="1:2">
      <c r="A204" s="258" t="s">
        <v>224</v>
      </c>
      <c r="B204" s="201">
        <f>SUM(B205:B209)</f>
        <v>3069.77</v>
      </c>
    </row>
    <row r="205" ht="20" customHeight="1" spans="1:2">
      <c r="A205" s="258" t="s">
        <v>115</v>
      </c>
      <c r="B205" s="201">
        <v>1155.86</v>
      </c>
    </row>
    <row r="206" ht="20" customHeight="1" spans="1:2">
      <c r="A206" s="258" t="s">
        <v>116</v>
      </c>
      <c r="B206" s="201">
        <v>1683.47</v>
      </c>
    </row>
    <row r="207" ht="20" customHeight="1" spans="1:2">
      <c r="A207" s="258" t="s">
        <v>117</v>
      </c>
      <c r="B207" s="255"/>
    </row>
    <row r="208" ht="20" customHeight="1" spans="1:2">
      <c r="A208" s="258" t="s">
        <v>124</v>
      </c>
      <c r="B208" s="201">
        <v>230.44</v>
      </c>
    </row>
    <row r="209" ht="20" customHeight="1" spans="1:2">
      <c r="A209" s="258" t="s">
        <v>225</v>
      </c>
      <c r="B209" s="255"/>
    </row>
    <row r="210" ht="20" customHeight="1" spans="1:2">
      <c r="A210" s="258" t="s">
        <v>226</v>
      </c>
      <c r="B210" s="201">
        <f>SUM(B211:B216)</f>
        <v>0</v>
      </c>
    </row>
    <row r="211" ht="20" customHeight="1" spans="1:2">
      <c r="A211" s="258" t="s">
        <v>115</v>
      </c>
      <c r="B211" s="255"/>
    </row>
    <row r="212" ht="20" customHeight="1" spans="1:2">
      <c r="A212" s="258" t="s">
        <v>116</v>
      </c>
      <c r="B212" s="255"/>
    </row>
    <row r="213" ht="20" customHeight="1" spans="1:2">
      <c r="A213" s="258" t="s">
        <v>117</v>
      </c>
      <c r="B213" s="255"/>
    </row>
    <row r="214" ht="20" customHeight="1" spans="1:2">
      <c r="A214" s="258" t="s">
        <v>227</v>
      </c>
      <c r="B214" s="255"/>
    </row>
    <row r="215" ht="20" customHeight="1" spans="1:2">
      <c r="A215" s="258" t="s">
        <v>124</v>
      </c>
      <c r="B215" s="255"/>
    </row>
    <row r="216" ht="20" customHeight="1" spans="1:2">
      <c r="A216" s="258" t="s">
        <v>228</v>
      </c>
      <c r="B216" s="255"/>
    </row>
    <row r="217" ht="20" customHeight="1" spans="1:2">
      <c r="A217" s="258" t="s">
        <v>229</v>
      </c>
      <c r="B217" s="201">
        <f>SUM(B218:B231)</f>
        <v>2946.82</v>
      </c>
    </row>
    <row r="218" ht="20" customHeight="1" spans="1:2">
      <c r="A218" s="258" t="s">
        <v>115</v>
      </c>
      <c r="B218" s="201">
        <v>1860.94</v>
      </c>
    </row>
    <row r="219" ht="20" customHeight="1" spans="1:2">
      <c r="A219" s="258" t="s">
        <v>116</v>
      </c>
      <c r="B219" s="201">
        <v>390</v>
      </c>
    </row>
    <row r="220" ht="20" customHeight="1" spans="1:2">
      <c r="A220" s="258" t="s">
        <v>117</v>
      </c>
      <c r="B220" s="255"/>
    </row>
    <row r="221" ht="20" customHeight="1" spans="1:2">
      <c r="A221" s="258" t="s">
        <v>230</v>
      </c>
      <c r="B221" s="255"/>
    </row>
    <row r="222" ht="20" customHeight="1" spans="1:2">
      <c r="A222" s="258" t="s">
        <v>231</v>
      </c>
      <c r="B222" s="255"/>
    </row>
    <row r="223" ht="20" customHeight="1" spans="1:2">
      <c r="A223" s="258" t="s">
        <v>156</v>
      </c>
      <c r="B223" s="201">
        <v>20</v>
      </c>
    </row>
    <row r="224" ht="20" customHeight="1" spans="1:2">
      <c r="A224" s="258" t="s">
        <v>232</v>
      </c>
      <c r="B224" s="255"/>
    </row>
    <row r="225" ht="20" customHeight="1" spans="1:2">
      <c r="A225" s="258" t="s">
        <v>233</v>
      </c>
      <c r="B225" s="255"/>
    </row>
    <row r="226" ht="20" customHeight="1" spans="1:2">
      <c r="A226" s="258" t="s">
        <v>234</v>
      </c>
      <c r="B226" s="255"/>
    </row>
    <row r="227" ht="20" customHeight="1" spans="1:2">
      <c r="A227" s="258" t="s">
        <v>235</v>
      </c>
      <c r="B227" s="255"/>
    </row>
    <row r="228" ht="20" customHeight="1" spans="1:2">
      <c r="A228" s="258" t="s">
        <v>236</v>
      </c>
      <c r="B228" s="255"/>
    </row>
    <row r="229" ht="20" customHeight="1" spans="1:2">
      <c r="A229" s="258" t="s">
        <v>237</v>
      </c>
      <c r="B229" s="201">
        <v>150</v>
      </c>
    </row>
    <row r="230" ht="20" customHeight="1" spans="1:2">
      <c r="A230" s="258" t="s">
        <v>124</v>
      </c>
      <c r="B230" s="201">
        <v>525.88</v>
      </c>
    </row>
    <row r="231" ht="20" customHeight="1" spans="1:2">
      <c r="A231" s="258" t="s">
        <v>238</v>
      </c>
      <c r="B231" s="255"/>
    </row>
    <row r="232" ht="20" customHeight="1" spans="1:2">
      <c r="A232" s="258" t="s">
        <v>239</v>
      </c>
      <c r="B232" s="201">
        <f>SUM(B233:B234)</f>
        <v>2</v>
      </c>
    </row>
    <row r="233" ht="20" customHeight="1" spans="1:2">
      <c r="A233" s="258" t="s">
        <v>240</v>
      </c>
      <c r="B233" s="255"/>
    </row>
    <row r="234" ht="20" customHeight="1" spans="1:2">
      <c r="A234" s="258" t="s">
        <v>241</v>
      </c>
      <c r="B234" s="201">
        <v>2</v>
      </c>
    </row>
    <row r="235" ht="20" customHeight="1" spans="1:2">
      <c r="A235" s="252" t="s">
        <v>38</v>
      </c>
      <c r="B235" s="253">
        <f>SUM(B236:B238)</f>
        <v>0</v>
      </c>
    </row>
    <row r="236" ht="20" customHeight="1" spans="1:2">
      <c r="A236" s="258" t="s">
        <v>242</v>
      </c>
      <c r="B236" s="255"/>
    </row>
    <row r="237" ht="20" customHeight="1" spans="1:2">
      <c r="A237" s="258" t="s">
        <v>243</v>
      </c>
      <c r="B237" s="255"/>
    </row>
    <row r="238" ht="20" customHeight="1" spans="1:2">
      <c r="A238" s="258" t="s">
        <v>244</v>
      </c>
      <c r="B238" s="255"/>
    </row>
    <row r="239" ht="20" customHeight="1" spans="1:2">
      <c r="A239" s="252" t="s">
        <v>39</v>
      </c>
      <c r="B239" s="253">
        <f>B240+B248</f>
        <v>100</v>
      </c>
    </row>
    <row r="240" ht="20" customHeight="1" spans="1:2">
      <c r="A240" s="258" t="s">
        <v>245</v>
      </c>
      <c r="B240" s="201">
        <f>SUM(B241:B247)</f>
        <v>100</v>
      </c>
    </row>
    <row r="241" ht="20" customHeight="1" spans="1:2">
      <c r="A241" s="258" t="s">
        <v>246</v>
      </c>
      <c r="B241" s="255"/>
    </row>
    <row r="242" ht="20" customHeight="1" spans="1:2">
      <c r="A242" s="258" t="s">
        <v>247</v>
      </c>
      <c r="B242" s="255"/>
    </row>
    <row r="243" ht="20" customHeight="1" spans="1:2">
      <c r="A243" s="258" t="s">
        <v>248</v>
      </c>
      <c r="B243" s="255"/>
    </row>
    <row r="244" ht="20" customHeight="1" spans="1:2">
      <c r="A244" s="258" t="s">
        <v>249</v>
      </c>
      <c r="B244" s="255"/>
    </row>
    <row r="245" ht="20" customHeight="1" spans="1:2">
      <c r="A245" s="258" t="s">
        <v>250</v>
      </c>
      <c r="B245" s="255"/>
    </row>
    <row r="246" ht="20" customHeight="1" spans="1:2">
      <c r="A246" s="258" t="s">
        <v>251</v>
      </c>
      <c r="B246" s="255"/>
    </row>
    <row r="247" ht="20" customHeight="1" spans="1:2">
      <c r="A247" s="258" t="s">
        <v>252</v>
      </c>
      <c r="B247" s="201">
        <v>100</v>
      </c>
    </row>
    <row r="248" ht="20" customHeight="1" spans="1:2">
      <c r="A248" s="258" t="s">
        <v>253</v>
      </c>
      <c r="B248" s="255"/>
    </row>
    <row r="249" ht="20" customHeight="1" spans="1:2">
      <c r="A249" s="252" t="s">
        <v>40</v>
      </c>
      <c r="B249" s="253">
        <f>B250+B253+B264+B271+B279+B288+B302+B312+B322+B330+B336</f>
        <v>13953.26</v>
      </c>
    </row>
    <row r="250" ht="20" customHeight="1" spans="1:2">
      <c r="A250" s="258" t="s">
        <v>254</v>
      </c>
      <c r="B250" s="201">
        <f>SUM(B251:B252)</f>
        <v>110</v>
      </c>
    </row>
    <row r="251" ht="20" customHeight="1" spans="1:2">
      <c r="A251" s="258" t="s">
        <v>255</v>
      </c>
      <c r="B251" s="201">
        <v>110</v>
      </c>
    </row>
    <row r="252" ht="20" customHeight="1" spans="1:2">
      <c r="A252" s="258" t="s">
        <v>256</v>
      </c>
      <c r="B252" s="255"/>
    </row>
    <row r="253" ht="20" customHeight="1" spans="1:2">
      <c r="A253" s="258" t="s">
        <v>257</v>
      </c>
      <c r="B253" s="201">
        <f>SUM(B254:B263)</f>
        <v>11004.23</v>
      </c>
    </row>
    <row r="254" ht="20" customHeight="1" spans="1:2">
      <c r="A254" s="258" t="s">
        <v>115</v>
      </c>
      <c r="B254" s="201">
        <v>9868.72</v>
      </c>
    </row>
    <row r="255" ht="20" customHeight="1" spans="1:2">
      <c r="A255" s="258" t="s">
        <v>116</v>
      </c>
      <c r="B255" s="201">
        <v>1135.51</v>
      </c>
    </row>
    <row r="256" ht="20" customHeight="1" spans="1:2">
      <c r="A256" s="258" t="s">
        <v>117</v>
      </c>
      <c r="B256" s="255"/>
    </row>
    <row r="257" ht="20" customHeight="1" spans="1:2">
      <c r="A257" s="258" t="s">
        <v>156</v>
      </c>
      <c r="B257" s="255"/>
    </row>
    <row r="258" ht="20" customHeight="1" spans="1:2">
      <c r="A258" s="258" t="s">
        <v>258</v>
      </c>
      <c r="B258" s="255"/>
    </row>
    <row r="259" ht="20" customHeight="1" spans="1:2">
      <c r="A259" s="258" t="s">
        <v>259</v>
      </c>
      <c r="B259" s="255"/>
    </row>
    <row r="260" ht="20" customHeight="1" spans="1:2">
      <c r="A260" s="258" t="s">
        <v>260</v>
      </c>
      <c r="B260" s="255"/>
    </row>
    <row r="261" ht="20" customHeight="1" spans="1:2">
      <c r="A261" s="258" t="s">
        <v>261</v>
      </c>
      <c r="B261" s="255"/>
    </row>
    <row r="262" ht="20" customHeight="1" spans="1:2">
      <c r="A262" s="258" t="s">
        <v>124</v>
      </c>
      <c r="B262" s="255"/>
    </row>
    <row r="263" ht="20" customHeight="1" spans="1:2">
      <c r="A263" s="258" t="s">
        <v>262</v>
      </c>
      <c r="B263" s="255"/>
    </row>
    <row r="264" ht="20" customHeight="1" spans="1:2">
      <c r="A264" s="258" t="s">
        <v>263</v>
      </c>
      <c r="B264" s="201">
        <f>SUM(B265:B270)</f>
        <v>0</v>
      </c>
    </row>
    <row r="265" ht="20" customHeight="1" spans="1:2">
      <c r="A265" s="258" t="s">
        <v>115</v>
      </c>
      <c r="B265" s="255"/>
    </row>
    <row r="266" ht="20" customHeight="1" spans="1:2">
      <c r="A266" s="258" t="s">
        <v>116</v>
      </c>
      <c r="B266" s="255"/>
    </row>
    <row r="267" ht="20" customHeight="1" spans="1:2">
      <c r="A267" s="258" t="s">
        <v>117</v>
      </c>
      <c r="B267" s="255"/>
    </row>
    <row r="268" ht="20" customHeight="1" spans="1:2">
      <c r="A268" s="258" t="s">
        <v>264</v>
      </c>
      <c r="B268" s="255"/>
    </row>
    <row r="269" ht="20" customHeight="1" spans="1:2">
      <c r="A269" s="258" t="s">
        <v>124</v>
      </c>
      <c r="B269" s="255"/>
    </row>
    <row r="270" ht="20" customHeight="1" spans="1:2">
      <c r="A270" s="258" t="s">
        <v>265</v>
      </c>
      <c r="B270" s="255"/>
    </row>
    <row r="271" ht="20" customHeight="1" spans="1:2">
      <c r="A271" s="258" t="s">
        <v>266</v>
      </c>
      <c r="B271" s="201">
        <f>SUM(B272:B278)</f>
        <v>0</v>
      </c>
    </row>
    <row r="272" ht="20" customHeight="1" spans="1:2">
      <c r="A272" s="258" t="s">
        <v>115</v>
      </c>
      <c r="B272" s="255"/>
    </row>
    <row r="273" ht="20" customHeight="1" spans="1:2">
      <c r="A273" s="258" t="s">
        <v>116</v>
      </c>
      <c r="B273" s="255"/>
    </row>
    <row r="274" ht="20" customHeight="1" spans="1:2">
      <c r="A274" s="258" t="s">
        <v>117</v>
      </c>
      <c r="B274" s="255"/>
    </row>
    <row r="275" ht="20" customHeight="1" spans="1:2">
      <c r="A275" s="258" t="s">
        <v>267</v>
      </c>
      <c r="B275" s="255"/>
    </row>
    <row r="276" ht="20" customHeight="1" spans="1:2">
      <c r="A276" s="258" t="s">
        <v>268</v>
      </c>
      <c r="B276" s="255"/>
    </row>
    <row r="277" ht="20" customHeight="1" spans="1:2">
      <c r="A277" s="258" t="s">
        <v>124</v>
      </c>
      <c r="B277" s="255"/>
    </row>
    <row r="278" ht="20" customHeight="1" spans="1:2">
      <c r="A278" s="258" t="s">
        <v>269</v>
      </c>
      <c r="B278" s="255"/>
    </row>
    <row r="279" ht="20" customHeight="1" spans="1:2">
      <c r="A279" s="258" t="s">
        <v>270</v>
      </c>
      <c r="B279" s="201">
        <f>SUM(B280:B287)</f>
        <v>0</v>
      </c>
    </row>
    <row r="280" ht="20" customHeight="1" spans="1:2">
      <c r="A280" s="258" t="s">
        <v>115</v>
      </c>
      <c r="B280" s="255"/>
    </row>
    <row r="281" ht="20" customHeight="1" spans="1:2">
      <c r="A281" s="258" t="s">
        <v>116</v>
      </c>
      <c r="B281" s="255"/>
    </row>
    <row r="282" ht="20" customHeight="1" spans="1:2">
      <c r="A282" s="258" t="s">
        <v>117</v>
      </c>
      <c r="B282" s="255"/>
    </row>
    <row r="283" ht="20" customHeight="1" spans="1:2">
      <c r="A283" s="258" t="s">
        <v>271</v>
      </c>
      <c r="B283" s="255"/>
    </row>
    <row r="284" ht="20" customHeight="1" spans="1:2">
      <c r="A284" s="258" t="s">
        <v>272</v>
      </c>
      <c r="B284" s="255"/>
    </row>
    <row r="285" ht="20" customHeight="1" spans="1:2">
      <c r="A285" s="258" t="s">
        <v>273</v>
      </c>
      <c r="B285" s="255"/>
    </row>
    <row r="286" ht="20" customHeight="1" spans="1:2">
      <c r="A286" s="258" t="s">
        <v>124</v>
      </c>
      <c r="B286" s="255"/>
    </row>
    <row r="287" ht="20" customHeight="1" spans="1:2">
      <c r="A287" s="258" t="s">
        <v>274</v>
      </c>
      <c r="B287" s="255"/>
    </row>
    <row r="288" ht="20" customHeight="1" spans="1:2">
      <c r="A288" s="258" t="s">
        <v>275</v>
      </c>
      <c r="B288" s="201">
        <f>SUM(B289:B301)</f>
        <v>1557.42</v>
      </c>
    </row>
    <row r="289" ht="20" customHeight="1" spans="1:2">
      <c r="A289" s="258" t="s">
        <v>115</v>
      </c>
      <c r="B289" s="201">
        <v>1140.65</v>
      </c>
    </row>
    <row r="290" ht="20" customHeight="1" spans="1:2">
      <c r="A290" s="258" t="s">
        <v>116</v>
      </c>
      <c r="B290" s="201">
        <v>130</v>
      </c>
    </row>
    <row r="291" ht="20" customHeight="1" spans="1:2">
      <c r="A291" s="258" t="s">
        <v>117</v>
      </c>
      <c r="B291" s="255"/>
    </row>
    <row r="292" ht="20" customHeight="1" spans="1:2">
      <c r="A292" s="258" t="s">
        <v>276</v>
      </c>
      <c r="B292" s="255"/>
    </row>
    <row r="293" ht="20" customHeight="1" spans="1:2">
      <c r="A293" s="258" t="s">
        <v>277</v>
      </c>
      <c r="B293" s="255"/>
    </row>
    <row r="294" ht="20" customHeight="1" spans="1:2">
      <c r="A294" s="258" t="s">
        <v>278</v>
      </c>
      <c r="B294" s="201">
        <v>29.5</v>
      </c>
    </row>
    <row r="295" ht="20" customHeight="1" spans="1:2">
      <c r="A295" s="258" t="s">
        <v>279</v>
      </c>
      <c r="B295" s="201">
        <v>105.8</v>
      </c>
    </row>
    <row r="296" ht="20" customHeight="1" spans="1:2">
      <c r="A296" s="258" t="s">
        <v>280</v>
      </c>
      <c r="B296" s="255"/>
    </row>
    <row r="297" ht="20" customHeight="1" spans="1:2">
      <c r="A297" s="258" t="s">
        <v>281</v>
      </c>
      <c r="B297" s="255"/>
    </row>
    <row r="298" ht="20" customHeight="1" spans="1:2">
      <c r="A298" s="258" t="s">
        <v>282</v>
      </c>
      <c r="B298" s="201">
        <v>20</v>
      </c>
    </row>
    <row r="299" ht="20" customHeight="1" spans="1:2">
      <c r="A299" s="258" t="s">
        <v>156</v>
      </c>
      <c r="B299" s="255"/>
    </row>
    <row r="300" ht="20" customHeight="1" spans="1:2">
      <c r="A300" s="258" t="s">
        <v>124</v>
      </c>
      <c r="B300" s="201">
        <v>131.47</v>
      </c>
    </row>
    <row r="301" ht="20" customHeight="1" spans="1:2">
      <c r="A301" s="258" t="s">
        <v>283</v>
      </c>
      <c r="B301" s="255"/>
    </row>
    <row r="302" ht="20" customHeight="1" spans="1:2">
      <c r="A302" s="258" t="s">
        <v>284</v>
      </c>
      <c r="B302" s="201">
        <f>SUM(B303:B311)</f>
        <v>0</v>
      </c>
    </row>
    <row r="303" ht="20" customHeight="1" spans="1:2">
      <c r="A303" s="258" t="s">
        <v>115</v>
      </c>
      <c r="B303" s="255"/>
    </row>
    <row r="304" ht="20" customHeight="1" spans="1:2">
      <c r="A304" s="258" t="s">
        <v>116</v>
      </c>
      <c r="B304" s="255"/>
    </row>
    <row r="305" ht="20" customHeight="1" spans="1:2">
      <c r="A305" s="258" t="s">
        <v>117</v>
      </c>
      <c r="B305" s="255"/>
    </row>
    <row r="306" ht="20" customHeight="1" spans="1:2">
      <c r="A306" s="258" t="s">
        <v>285</v>
      </c>
      <c r="B306" s="255"/>
    </row>
    <row r="307" ht="20" customHeight="1" spans="1:2">
      <c r="A307" s="258" t="s">
        <v>286</v>
      </c>
      <c r="B307" s="255"/>
    </row>
    <row r="308" ht="20" customHeight="1" spans="1:2">
      <c r="A308" s="258" t="s">
        <v>287</v>
      </c>
      <c r="B308" s="255"/>
    </row>
    <row r="309" ht="20" customHeight="1" spans="1:2">
      <c r="A309" s="258" t="s">
        <v>156</v>
      </c>
      <c r="B309" s="255"/>
    </row>
    <row r="310" ht="20" customHeight="1" spans="1:2">
      <c r="A310" s="258" t="s">
        <v>124</v>
      </c>
      <c r="B310" s="255"/>
    </row>
    <row r="311" ht="20" customHeight="1" spans="1:2">
      <c r="A311" s="258" t="s">
        <v>288</v>
      </c>
      <c r="B311" s="255"/>
    </row>
    <row r="312" ht="20" customHeight="1" spans="1:2">
      <c r="A312" s="258" t="s">
        <v>289</v>
      </c>
      <c r="B312" s="201">
        <f>SUM(B313:B321)</f>
        <v>158.61</v>
      </c>
    </row>
    <row r="313" ht="20" customHeight="1" spans="1:2">
      <c r="A313" s="258" t="s">
        <v>115</v>
      </c>
      <c r="B313" s="255"/>
    </row>
    <row r="314" ht="20" customHeight="1" spans="1:2">
      <c r="A314" s="258" t="s">
        <v>116</v>
      </c>
      <c r="B314" s="255"/>
    </row>
    <row r="315" ht="20" customHeight="1" spans="1:2">
      <c r="A315" s="258" t="s">
        <v>117</v>
      </c>
      <c r="B315" s="255"/>
    </row>
    <row r="316" ht="20" customHeight="1" spans="1:2">
      <c r="A316" s="258" t="s">
        <v>290</v>
      </c>
      <c r="B316" s="201">
        <v>158.61</v>
      </c>
    </row>
    <row r="317" ht="20" customHeight="1" spans="1:2">
      <c r="A317" s="258" t="s">
        <v>291</v>
      </c>
      <c r="B317" s="255"/>
    </row>
    <row r="318" ht="20" customHeight="1" spans="1:2">
      <c r="A318" s="258" t="s">
        <v>292</v>
      </c>
      <c r="B318" s="255"/>
    </row>
    <row r="319" ht="20" customHeight="1" spans="1:2">
      <c r="A319" s="258" t="s">
        <v>156</v>
      </c>
      <c r="B319" s="255"/>
    </row>
    <row r="320" ht="20" customHeight="1" spans="1:2">
      <c r="A320" s="258" t="s">
        <v>124</v>
      </c>
      <c r="B320" s="255"/>
    </row>
    <row r="321" ht="20" customHeight="1" spans="1:2">
      <c r="A321" s="258" t="s">
        <v>293</v>
      </c>
      <c r="B321" s="255"/>
    </row>
    <row r="322" ht="20" customHeight="1" spans="1:2">
      <c r="A322" s="258" t="s">
        <v>294</v>
      </c>
      <c r="B322" s="201">
        <f>SUM(B323:B329)</f>
        <v>1123</v>
      </c>
    </row>
    <row r="323" ht="20" customHeight="1" spans="1:2">
      <c r="A323" s="258" t="s">
        <v>115</v>
      </c>
      <c r="B323" s="201">
        <v>105.26</v>
      </c>
    </row>
    <row r="324" ht="20" customHeight="1" spans="1:2">
      <c r="A324" s="258" t="s">
        <v>116</v>
      </c>
      <c r="B324" s="201">
        <v>998.88</v>
      </c>
    </row>
    <row r="325" ht="20" customHeight="1" spans="1:2">
      <c r="A325" s="258" t="s">
        <v>117</v>
      </c>
      <c r="B325" s="255"/>
    </row>
    <row r="326" ht="20" customHeight="1" spans="1:2">
      <c r="A326" s="258" t="s">
        <v>295</v>
      </c>
      <c r="B326" s="255"/>
    </row>
    <row r="327" ht="20" customHeight="1" spans="1:2">
      <c r="A327" s="258" t="s">
        <v>296</v>
      </c>
      <c r="B327" s="255"/>
    </row>
    <row r="328" ht="20" customHeight="1" spans="1:2">
      <c r="A328" s="258" t="s">
        <v>124</v>
      </c>
      <c r="B328" s="201">
        <v>18.86</v>
      </c>
    </row>
    <row r="329" ht="20" customHeight="1" spans="1:2">
      <c r="A329" s="258" t="s">
        <v>297</v>
      </c>
      <c r="B329" s="255"/>
    </row>
    <row r="330" ht="20" customHeight="1" spans="1:2">
      <c r="A330" s="258" t="s">
        <v>298</v>
      </c>
      <c r="B330" s="201">
        <f>SUM(B331:B335)</f>
        <v>0</v>
      </c>
    </row>
    <row r="331" ht="20" customHeight="1" spans="1:2">
      <c r="A331" s="258" t="s">
        <v>115</v>
      </c>
      <c r="B331" s="255"/>
    </row>
    <row r="332" ht="20" customHeight="1" spans="1:2">
      <c r="A332" s="258" t="s">
        <v>116</v>
      </c>
      <c r="B332" s="255"/>
    </row>
    <row r="333" ht="20" customHeight="1" spans="1:2">
      <c r="A333" s="258" t="s">
        <v>156</v>
      </c>
      <c r="B333" s="255"/>
    </row>
    <row r="334" ht="20" customHeight="1" spans="1:2">
      <c r="A334" s="258" t="s">
        <v>299</v>
      </c>
      <c r="B334" s="255"/>
    </row>
    <row r="335" ht="20" customHeight="1" spans="1:2">
      <c r="A335" s="258" t="s">
        <v>300</v>
      </c>
      <c r="B335" s="255"/>
    </row>
    <row r="336" ht="20" customHeight="1" spans="1:2">
      <c r="A336" s="258" t="s">
        <v>301</v>
      </c>
      <c r="B336" s="201">
        <f>SUM(B337:B338)</f>
        <v>0</v>
      </c>
    </row>
    <row r="337" ht="20" customHeight="1" spans="1:2">
      <c r="A337" s="258" t="s">
        <v>302</v>
      </c>
      <c r="B337" s="255"/>
    </row>
    <row r="338" ht="20" customHeight="1" spans="1:2">
      <c r="A338" s="258" t="s">
        <v>303</v>
      </c>
      <c r="B338" s="255"/>
    </row>
    <row r="339" ht="20" customHeight="1" spans="1:2">
      <c r="A339" s="252" t="s">
        <v>41</v>
      </c>
      <c r="B339" s="253">
        <f>B340+B345+B352+B358+B364+B368+B372+B376+B382+B389</f>
        <v>104062.53</v>
      </c>
    </row>
    <row r="340" ht="20" customHeight="1" spans="1:2">
      <c r="A340" s="258" t="s">
        <v>304</v>
      </c>
      <c r="B340" s="201">
        <f>SUM(B341:B344)</f>
        <v>2357.89</v>
      </c>
    </row>
    <row r="341" ht="20" customHeight="1" spans="1:2">
      <c r="A341" s="258" t="s">
        <v>115</v>
      </c>
      <c r="B341" s="201">
        <v>358.07</v>
      </c>
    </row>
    <row r="342" ht="20" customHeight="1" spans="1:2">
      <c r="A342" s="258" t="s">
        <v>116</v>
      </c>
      <c r="B342" s="255"/>
    </row>
    <row r="343" ht="20" customHeight="1" spans="1:2">
      <c r="A343" s="258" t="s">
        <v>117</v>
      </c>
      <c r="B343" s="255"/>
    </row>
    <row r="344" ht="20" customHeight="1" spans="1:2">
      <c r="A344" s="258" t="s">
        <v>305</v>
      </c>
      <c r="B344" s="201">
        <v>1999.82</v>
      </c>
    </row>
    <row r="345" ht="20" customHeight="1" spans="1:2">
      <c r="A345" s="258" t="s">
        <v>306</v>
      </c>
      <c r="B345" s="201">
        <f>SUM(B346:B351)</f>
        <v>83485.44</v>
      </c>
    </row>
    <row r="346" ht="20" customHeight="1" spans="1:2">
      <c r="A346" s="258" t="s">
        <v>307</v>
      </c>
      <c r="B346" s="201">
        <v>1567.8</v>
      </c>
    </row>
    <row r="347" ht="20" customHeight="1" spans="1:2">
      <c r="A347" s="258" t="s">
        <v>308</v>
      </c>
      <c r="B347" s="201">
        <v>40043.74</v>
      </c>
    </row>
    <row r="348" ht="20" customHeight="1" spans="1:2">
      <c r="A348" s="258" t="s">
        <v>309</v>
      </c>
      <c r="B348" s="201">
        <v>23455.66</v>
      </c>
    </row>
    <row r="349" ht="20" customHeight="1" spans="1:2">
      <c r="A349" s="258" t="s">
        <v>310</v>
      </c>
      <c r="B349" s="201">
        <v>11758.24</v>
      </c>
    </row>
    <row r="350" ht="20" customHeight="1" spans="1:2">
      <c r="A350" s="258" t="s">
        <v>311</v>
      </c>
      <c r="B350" s="255"/>
    </row>
    <row r="351" ht="20" customHeight="1" spans="1:2">
      <c r="A351" s="258" t="s">
        <v>312</v>
      </c>
      <c r="B351" s="201">
        <v>6660</v>
      </c>
    </row>
    <row r="352" ht="20" customHeight="1" spans="1:2">
      <c r="A352" s="258" t="s">
        <v>313</v>
      </c>
      <c r="B352" s="201">
        <f>SUM(B353:B357)</f>
        <v>2815.47</v>
      </c>
    </row>
    <row r="353" ht="20" customHeight="1" spans="1:2">
      <c r="A353" s="258" t="s">
        <v>314</v>
      </c>
      <c r="B353" s="255"/>
    </row>
    <row r="354" ht="20" customHeight="1" spans="1:2">
      <c r="A354" s="258" t="s">
        <v>315</v>
      </c>
      <c r="B354" s="201">
        <v>2815.47</v>
      </c>
    </row>
    <row r="355" ht="20" customHeight="1" spans="1:2">
      <c r="A355" s="258" t="s">
        <v>316</v>
      </c>
      <c r="B355" s="255"/>
    </row>
    <row r="356" ht="20" customHeight="1" spans="1:2">
      <c r="A356" s="258" t="s">
        <v>317</v>
      </c>
      <c r="B356" s="255"/>
    </row>
    <row r="357" ht="20" customHeight="1" spans="1:2">
      <c r="A357" s="258" t="s">
        <v>318</v>
      </c>
      <c r="B357" s="255"/>
    </row>
    <row r="358" ht="20" customHeight="1" spans="1:2">
      <c r="A358" s="258" t="s">
        <v>319</v>
      </c>
      <c r="B358" s="201">
        <f>SUM(B359:B363)</f>
        <v>216.33</v>
      </c>
    </row>
    <row r="359" ht="20" customHeight="1" spans="1:2">
      <c r="A359" s="258" t="s">
        <v>320</v>
      </c>
      <c r="B359" s="255"/>
    </row>
    <row r="360" ht="20" customHeight="1" spans="1:2">
      <c r="A360" s="258" t="s">
        <v>321</v>
      </c>
      <c r="B360" s="201">
        <v>216.33</v>
      </c>
    </row>
    <row r="361" ht="20" customHeight="1" spans="1:2">
      <c r="A361" s="258" t="s">
        <v>322</v>
      </c>
      <c r="B361" s="255"/>
    </row>
    <row r="362" ht="20" customHeight="1" spans="1:2">
      <c r="A362" s="258" t="s">
        <v>323</v>
      </c>
      <c r="B362" s="255"/>
    </row>
    <row r="363" ht="20" customHeight="1" spans="1:2">
      <c r="A363" s="258" t="s">
        <v>324</v>
      </c>
      <c r="B363" s="255"/>
    </row>
    <row r="364" ht="20" customHeight="1" spans="1:2">
      <c r="A364" s="258" t="s">
        <v>325</v>
      </c>
      <c r="B364" s="201">
        <f>SUM(B365:B367)</f>
        <v>0</v>
      </c>
    </row>
    <row r="365" ht="20" customHeight="1" spans="1:2">
      <c r="A365" s="258" t="s">
        <v>326</v>
      </c>
      <c r="B365" s="255"/>
    </row>
    <row r="366" ht="20" customHeight="1" spans="1:2">
      <c r="A366" s="258" t="s">
        <v>327</v>
      </c>
      <c r="B366" s="255"/>
    </row>
    <row r="367" ht="20" customHeight="1" spans="1:2">
      <c r="A367" s="258" t="s">
        <v>328</v>
      </c>
      <c r="B367" s="255"/>
    </row>
    <row r="368" ht="20" customHeight="1" spans="1:2">
      <c r="A368" s="258" t="s">
        <v>329</v>
      </c>
      <c r="B368" s="201">
        <f>SUM(B369:B371)</f>
        <v>0</v>
      </c>
    </row>
    <row r="369" ht="20" customHeight="1" spans="1:2">
      <c r="A369" s="258" t="s">
        <v>330</v>
      </c>
      <c r="B369" s="255"/>
    </row>
    <row r="370" ht="20" customHeight="1" spans="1:2">
      <c r="A370" s="258" t="s">
        <v>331</v>
      </c>
      <c r="B370" s="255"/>
    </row>
    <row r="371" ht="20" customHeight="1" spans="1:2">
      <c r="A371" s="258" t="s">
        <v>332</v>
      </c>
      <c r="B371" s="255"/>
    </row>
    <row r="372" ht="20" customHeight="1" spans="1:2">
      <c r="A372" s="258" t="s">
        <v>333</v>
      </c>
      <c r="B372" s="201">
        <f>SUM(B373:B375)</f>
        <v>176.78</v>
      </c>
    </row>
    <row r="373" ht="20" customHeight="1" spans="1:2">
      <c r="A373" s="258" t="s">
        <v>334</v>
      </c>
      <c r="B373" s="201">
        <v>176.78</v>
      </c>
    </row>
    <row r="374" ht="20" customHeight="1" spans="1:2">
      <c r="A374" s="258" t="s">
        <v>335</v>
      </c>
      <c r="B374" s="255"/>
    </row>
    <row r="375" ht="20" customHeight="1" spans="1:2">
      <c r="A375" s="258" t="s">
        <v>336</v>
      </c>
      <c r="B375" s="255"/>
    </row>
    <row r="376" ht="20" customHeight="1" spans="1:2">
      <c r="A376" s="258" t="s">
        <v>337</v>
      </c>
      <c r="B376" s="201">
        <f>SUM(B377:B381)</f>
        <v>1158.92</v>
      </c>
    </row>
    <row r="377" ht="20" customHeight="1" spans="1:2">
      <c r="A377" s="258" t="s">
        <v>338</v>
      </c>
      <c r="B377" s="201">
        <v>553.04</v>
      </c>
    </row>
    <row r="378" ht="20" customHeight="1" spans="1:2">
      <c r="A378" s="258" t="s">
        <v>339</v>
      </c>
      <c r="B378" s="201">
        <v>605.88</v>
      </c>
    </row>
    <row r="379" ht="20" customHeight="1" spans="1:2">
      <c r="A379" s="258" t="s">
        <v>340</v>
      </c>
      <c r="B379" s="255"/>
    </row>
    <row r="380" ht="20" customHeight="1" spans="1:2">
      <c r="A380" s="258" t="s">
        <v>341</v>
      </c>
      <c r="B380" s="255"/>
    </row>
    <row r="381" ht="20" customHeight="1" spans="1:2">
      <c r="A381" s="258" t="s">
        <v>342</v>
      </c>
      <c r="B381" s="255"/>
    </row>
    <row r="382" ht="20" customHeight="1" spans="1:2">
      <c r="A382" s="258" t="s">
        <v>343</v>
      </c>
      <c r="B382" s="201">
        <f>SUM(B383:B388)</f>
        <v>0</v>
      </c>
    </row>
    <row r="383" ht="20" customHeight="1" spans="1:2">
      <c r="A383" s="258" t="s">
        <v>344</v>
      </c>
      <c r="B383" s="255"/>
    </row>
    <row r="384" ht="20" customHeight="1" spans="1:2">
      <c r="A384" s="258" t="s">
        <v>345</v>
      </c>
      <c r="B384" s="255"/>
    </row>
    <row r="385" ht="20" customHeight="1" spans="1:2">
      <c r="A385" s="258" t="s">
        <v>346</v>
      </c>
      <c r="B385" s="255"/>
    </row>
    <row r="386" ht="20" customHeight="1" spans="1:2">
      <c r="A386" s="258" t="s">
        <v>347</v>
      </c>
      <c r="B386" s="255"/>
    </row>
    <row r="387" ht="20" customHeight="1" spans="1:2">
      <c r="A387" s="258" t="s">
        <v>348</v>
      </c>
      <c r="B387" s="255"/>
    </row>
    <row r="388" ht="20" customHeight="1" spans="1:2">
      <c r="A388" s="258" t="s">
        <v>349</v>
      </c>
      <c r="B388" s="255"/>
    </row>
    <row r="389" ht="20" customHeight="1" spans="1:2">
      <c r="A389" s="258" t="s">
        <v>350</v>
      </c>
      <c r="B389" s="201">
        <v>13851.7</v>
      </c>
    </row>
    <row r="390" ht="20" customHeight="1" spans="1:2">
      <c r="A390" s="252" t="s">
        <v>42</v>
      </c>
      <c r="B390" s="253">
        <f>B391+B396+B405+B411+B416+B421+B426+B433+B437+B441</f>
        <v>5745.53</v>
      </c>
    </row>
    <row r="391" ht="20" customHeight="1" spans="1:2">
      <c r="A391" s="258" t="s">
        <v>351</v>
      </c>
      <c r="B391" s="201">
        <f>SUM(B392:B395)</f>
        <v>28</v>
      </c>
    </row>
    <row r="392" ht="20" customHeight="1" spans="1:2">
      <c r="A392" s="258" t="s">
        <v>115</v>
      </c>
      <c r="B392" s="255"/>
    </row>
    <row r="393" ht="20" customHeight="1" spans="1:2">
      <c r="A393" s="258" t="s">
        <v>116</v>
      </c>
      <c r="B393" s="255"/>
    </row>
    <row r="394" ht="20" customHeight="1" spans="1:2">
      <c r="A394" s="258" t="s">
        <v>117</v>
      </c>
      <c r="B394" s="255"/>
    </row>
    <row r="395" ht="20" customHeight="1" spans="1:2">
      <c r="A395" s="258" t="s">
        <v>352</v>
      </c>
      <c r="B395" s="201">
        <v>28</v>
      </c>
    </row>
    <row r="396" ht="20" customHeight="1" spans="1:2">
      <c r="A396" s="258" t="s">
        <v>353</v>
      </c>
      <c r="B396" s="201">
        <f>SUM(B397:B404)</f>
        <v>0</v>
      </c>
    </row>
    <row r="397" ht="20" customHeight="1" spans="1:2">
      <c r="A397" s="258" t="s">
        <v>354</v>
      </c>
      <c r="B397" s="255"/>
    </row>
    <row r="398" ht="20" customHeight="1" spans="1:2">
      <c r="A398" s="258" t="s">
        <v>355</v>
      </c>
      <c r="B398" s="255"/>
    </row>
    <row r="399" ht="20" customHeight="1" spans="1:2">
      <c r="A399" s="258" t="s">
        <v>356</v>
      </c>
      <c r="B399" s="255"/>
    </row>
    <row r="400" ht="20" customHeight="1" spans="1:2">
      <c r="A400" s="258" t="s">
        <v>357</v>
      </c>
      <c r="B400" s="255"/>
    </row>
    <row r="401" ht="20" customHeight="1" spans="1:2">
      <c r="A401" s="258" t="s">
        <v>358</v>
      </c>
      <c r="B401" s="255"/>
    </row>
    <row r="402" ht="20" customHeight="1" spans="1:2">
      <c r="A402" s="258" t="s">
        <v>359</v>
      </c>
      <c r="B402" s="255"/>
    </row>
    <row r="403" ht="20" customHeight="1" spans="1:2">
      <c r="A403" s="258" t="s">
        <v>360</v>
      </c>
      <c r="B403" s="255"/>
    </row>
    <row r="404" ht="20" customHeight="1" spans="1:2">
      <c r="A404" s="258" t="s">
        <v>361</v>
      </c>
      <c r="B404" s="255"/>
    </row>
    <row r="405" ht="20" customHeight="1" spans="1:2">
      <c r="A405" s="258" t="s">
        <v>362</v>
      </c>
      <c r="B405" s="201">
        <f>SUM(B406:B410)</f>
        <v>0</v>
      </c>
    </row>
    <row r="406" ht="20" customHeight="1" spans="1:2">
      <c r="A406" s="258" t="s">
        <v>354</v>
      </c>
      <c r="B406" s="255"/>
    </row>
    <row r="407" ht="20" customHeight="1" spans="1:2">
      <c r="A407" s="258" t="s">
        <v>363</v>
      </c>
      <c r="B407" s="255"/>
    </row>
    <row r="408" ht="20" customHeight="1" spans="1:2">
      <c r="A408" s="258" t="s">
        <v>364</v>
      </c>
      <c r="B408" s="255"/>
    </row>
    <row r="409" ht="20" customHeight="1" spans="1:2">
      <c r="A409" s="258" t="s">
        <v>365</v>
      </c>
      <c r="B409" s="255"/>
    </row>
    <row r="410" ht="20" customHeight="1" spans="1:2">
      <c r="A410" s="258" t="s">
        <v>366</v>
      </c>
      <c r="B410" s="255"/>
    </row>
    <row r="411" ht="20" customHeight="1" spans="1:2">
      <c r="A411" s="258" t="s">
        <v>367</v>
      </c>
      <c r="B411" s="201">
        <f>SUM(B412:B415)</f>
        <v>0</v>
      </c>
    </row>
    <row r="412" ht="20" customHeight="1" spans="1:2">
      <c r="A412" s="258" t="s">
        <v>354</v>
      </c>
      <c r="B412" s="255"/>
    </row>
    <row r="413" ht="20" customHeight="1" spans="1:2">
      <c r="A413" s="258" t="s">
        <v>368</v>
      </c>
      <c r="B413" s="255"/>
    </row>
    <row r="414" ht="20" customHeight="1" spans="1:2">
      <c r="A414" s="258" t="s">
        <v>369</v>
      </c>
      <c r="B414" s="255"/>
    </row>
    <row r="415" ht="20" customHeight="1" spans="1:2">
      <c r="A415" s="258" t="s">
        <v>370</v>
      </c>
      <c r="B415" s="255"/>
    </row>
    <row r="416" ht="20" customHeight="1" spans="1:2">
      <c r="A416" s="258" t="s">
        <v>371</v>
      </c>
      <c r="B416" s="201">
        <f>SUM(B417:B420)</f>
        <v>0</v>
      </c>
    </row>
    <row r="417" ht="20" customHeight="1" spans="1:2">
      <c r="A417" s="258" t="s">
        <v>354</v>
      </c>
      <c r="B417" s="255"/>
    </row>
    <row r="418" ht="20" customHeight="1" spans="1:2">
      <c r="A418" s="258" t="s">
        <v>372</v>
      </c>
      <c r="B418" s="255"/>
    </row>
    <row r="419" ht="20" customHeight="1" spans="1:2">
      <c r="A419" s="258" t="s">
        <v>373</v>
      </c>
      <c r="B419" s="255"/>
    </row>
    <row r="420" ht="20" customHeight="1" spans="1:2">
      <c r="A420" s="258" t="s">
        <v>374</v>
      </c>
      <c r="B420" s="255"/>
    </row>
    <row r="421" ht="20" customHeight="1" spans="1:2">
      <c r="A421" s="258" t="s">
        <v>375</v>
      </c>
      <c r="B421" s="201">
        <f>SUM(B422:B425)</f>
        <v>0</v>
      </c>
    </row>
    <row r="422" ht="20" customHeight="1" spans="1:2">
      <c r="A422" s="258" t="s">
        <v>376</v>
      </c>
      <c r="B422" s="255"/>
    </row>
    <row r="423" ht="20" customHeight="1" spans="1:2">
      <c r="A423" s="258" t="s">
        <v>377</v>
      </c>
      <c r="B423" s="255"/>
    </row>
    <row r="424" ht="20" customHeight="1" spans="1:2">
      <c r="A424" s="258" t="s">
        <v>378</v>
      </c>
      <c r="B424" s="255"/>
    </row>
    <row r="425" ht="20" customHeight="1" spans="1:2">
      <c r="A425" s="258" t="s">
        <v>379</v>
      </c>
      <c r="B425" s="255"/>
    </row>
    <row r="426" ht="20" customHeight="1" spans="1:2">
      <c r="A426" s="258" t="s">
        <v>380</v>
      </c>
      <c r="B426" s="201">
        <f>SUM(B427:B432)</f>
        <v>194.53</v>
      </c>
    </row>
    <row r="427" ht="20" customHeight="1" spans="1:2">
      <c r="A427" s="258" t="s">
        <v>354</v>
      </c>
      <c r="B427" s="201">
        <v>164.53</v>
      </c>
    </row>
    <row r="428" ht="20" customHeight="1" spans="1:2">
      <c r="A428" s="258" t="s">
        <v>381</v>
      </c>
      <c r="B428" s="201">
        <v>10</v>
      </c>
    </row>
    <row r="429" ht="20" customHeight="1" spans="1:2">
      <c r="A429" s="258" t="s">
        <v>382</v>
      </c>
      <c r="B429" s="201">
        <v>20</v>
      </c>
    </row>
    <row r="430" ht="20" customHeight="1" spans="1:2">
      <c r="A430" s="258" t="s">
        <v>383</v>
      </c>
      <c r="B430" s="255"/>
    </row>
    <row r="431" ht="20" customHeight="1" spans="1:2">
      <c r="A431" s="258" t="s">
        <v>384</v>
      </c>
      <c r="B431" s="255"/>
    </row>
    <row r="432" ht="20" customHeight="1" spans="1:2">
      <c r="A432" s="258" t="s">
        <v>385</v>
      </c>
      <c r="B432" s="255"/>
    </row>
    <row r="433" ht="20" customHeight="1" spans="1:2">
      <c r="A433" s="258" t="s">
        <v>386</v>
      </c>
      <c r="B433" s="201">
        <f>SUM(B434:B436)</f>
        <v>0</v>
      </c>
    </row>
    <row r="434" ht="20" customHeight="1" spans="1:2">
      <c r="A434" s="258" t="s">
        <v>387</v>
      </c>
      <c r="B434" s="255"/>
    </row>
    <row r="435" ht="20" customHeight="1" spans="1:2">
      <c r="A435" s="258" t="s">
        <v>388</v>
      </c>
      <c r="B435" s="255"/>
    </row>
    <row r="436" ht="20" customHeight="1" spans="1:2">
      <c r="A436" s="258" t="s">
        <v>389</v>
      </c>
      <c r="B436" s="255"/>
    </row>
    <row r="437" ht="20" customHeight="1" spans="1:2">
      <c r="A437" s="258" t="s">
        <v>390</v>
      </c>
      <c r="B437" s="201">
        <f>SUM(B438:B440)</f>
        <v>0</v>
      </c>
    </row>
    <row r="438" ht="20" customHeight="1" spans="1:2">
      <c r="A438" s="258" t="s">
        <v>391</v>
      </c>
      <c r="B438" s="255"/>
    </row>
    <row r="439" ht="20" customHeight="1" spans="1:2">
      <c r="A439" s="258" t="s">
        <v>392</v>
      </c>
      <c r="B439" s="255"/>
    </row>
    <row r="440" ht="20" customHeight="1" spans="1:2">
      <c r="A440" s="258" t="s">
        <v>393</v>
      </c>
      <c r="B440" s="255"/>
    </row>
    <row r="441" ht="20" customHeight="1" spans="1:2">
      <c r="A441" s="258" t="s">
        <v>394</v>
      </c>
      <c r="B441" s="201">
        <f>SUM(B442:B445)</f>
        <v>5523</v>
      </c>
    </row>
    <row r="442" ht="20" customHeight="1" spans="1:2">
      <c r="A442" s="258" t="s">
        <v>395</v>
      </c>
      <c r="B442" s="255"/>
    </row>
    <row r="443" ht="20" customHeight="1" spans="1:2">
      <c r="A443" s="258" t="s">
        <v>396</v>
      </c>
      <c r="B443" s="255"/>
    </row>
    <row r="444" ht="20" customHeight="1" spans="1:2">
      <c r="A444" s="258" t="s">
        <v>397</v>
      </c>
      <c r="B444" s="255"/>
    </row>
    <row r="445" ht="20" customHeight="1" spans="1:2">
      <c r="A445" s="258" t="s">
        <v>398</v>
      </c>
      <c r="B445" s="201">
        <v>5523</v>
      </c>
    </row>
    <row r="446" ht="20" customHeight="1" spans="1:2">
      <c r="A446" s="252" t="s">
        <v>43</v>
      </c>
      <c r="B446" s="253">
        <f>B447+B463+B471+B482+B491+B499</f>
        <v>5584.1</v>
      </c>
    </row>
    <row r="447" ht="20" customHeight="1" spans="1:2">
      <c r="A447" s="258" t="s">
        <v>399</v>
      </c>
      <c r="B447" s="201">
        <f>SUM(B448:B462)</f>
        <v>3116.43</v>
      </c>
    </row>
    <row r="448" ht="20" customHeight="1" spans="1:2">
      <c r="A448" s="258" t="s">
        <v>115</v>
      </c>
      <c r="B448" s="201">
        <v>432.41</v>
      </c>
    </row>
    <row r="449" ht="20" customHeight="1" spans="1:2">
      <c r="A449" s="258" t="s">
        <v>116</v>
      </c>
      <c r="B449" s="255"/>
    </row>
    <row r="450" ht="20" customHeight="1" spans="1:2">
      <c r="A450" s="258" t="s">
        <v>117</v>
      </c>
      <c r="B450" s="201">
        <v>475.92</v>
      </c>
    </row>
    <row r="451" ht="20" customHeight="1" spans="1:2">
      <c r="A451" s="258" t="s">
        <v>400</v>
      </c>
      <c r="B451" s="201">
        <v>185.14</v>
      </c>
    </row>
    <row r="452" ht="20" customHeight="1" spans="1:2">
      <c r="A452" s="258" t="s">
        <v>401</v>
      </c>
      <c r="B452" s="201">
        <v>10</v>
      </c>
    </row>
    <row r="453" ht="20" customHeight="1" spans="1:2">
      <c r="A453" s="258" t="s">
        <v>402</v>
      </c>
      <c r="B453" s="255"/>
    </row>
    <row r="454" ht="20" customHeight="1" spans="1:2">
      <c r="A454" s="258" t="s">
        <v>403</v>
      </c>
      <c r="B454" s="255"/>
    </row>
    <row r="455" ht="20" customHeight="1" spans="1:2">
      <c r="A455" s="258" t="s">
        <v>404</v>
      </c>
      <c r="B455" s="201">
        <v>244.69</v>
      </c>
    </row>
    <row r="456" ht="20" customHeight="1" spans="1:2">
      <c r="A456" s="258" t="s">
        <v>405</v>
      </c>
      <c r="B456" s="201">
        <v>1440.27</v>
      </c>
    </row>
    <row r="457" ht="20" customHeight="1" spans="1:2">
      <c r="A457" s="258" t="s">
        <v>406</v>
      </c>
      <c r="B457" s="255"/>
    </row>
    <row r="458" ht="20" customHeight="1" spans="1:2">
      <c r="A458" s="258" t="s">
        <v>407</v>
      </c>
      <c r="B458" s="255"/>
    </row>
    <row r="459" ht="20" customHeight="1" spans="1:2">
      <c r="A459" s="258" t="s">
        <v>408</v>
      </c>
      <c r="B459" s="255"/>
    </row>
    <row r="460" ht="20" customHeight="1" spans="1:2">
      <c r="A460" s="258" t="s">
        <v>409</v>
      </c>
      <c r="B460" s="255"/>
    </row>
    <row r="461" ht="20" customHeight="1" spans="1:2">
      <c r="A461" s="258" t="s">
        <v>410</v>
      </c>
      <c r="B461" s="255"/>
    </row>
    <row r="462" ht="20" customHeight="1" spans="1:2">
      <c r="A462" s="258" t="s">
        <v>411</v>
      </c>
      <c r="B462" s="201">
        <v>328</v>
      </c>
    </row>
    <row r="463" ht="20" customHeight="1" spans="1:2">
      <c r="A463" s="258" t="s">
        <v>412</v>
      </c>
      <c r="B463" s="201">
        <f>SUM(B464:B470)</f>
        <v>30.93</v>
      </c>
    </row>
    <row r="464" ht="20" customHeight="1" spans="1:2">
      <c r="A464" s="258" t="s">
        <v>115</v>
      </c>
      <c r="B464" s="255"/>
    </row>
    <row r="465" ht="20" customHeight="1" spans="1:2">
      <c r="A465" s="258" t="s">
        <v>116</v>
      </c>
      <c r="B465" s="255"/>
    </row>
    <row r="466" ht="20" customHeight="1" spans="1:2">
      <c r="A466" s="258" t="s">
        <v>117</v>
      </c>
      <c r="B466" s="255"/>
    </row>
    <row r="467" ht="20" customHeight="1" spans="1:2">
      <c r="A467" s="258" t="s">
        <v>413</v>
      </c>
      <c r="B467" s="201">
        <v>30.93</v>
      </c>
    </row>
    <row r="468" ht="20" customHeight="1" spans="1:2">
      <c r="A468" s="258" t="s">
        <v>414</v>
      </c>
      <c r="B468" s="255"/>
    </row>
    <row r="469" ht="20" customHeight="1" spans="1:2">
      <c r="A469" s="258" t="s">
        <v>415</v>
      </c>
      <c r="B469" s="255"/>
    </row>
    <row r="470" ht="20" customHeight="1" spans="1:2">
      <c r="A470" s="258" t="s">
        <v>416</v>
      </c>
      <c r="B470" s="255"/>
    </row>
    <row r="471" ht="20" customHeight="1" spans="1:2">
      <c r="A471" s="258" t="s">
        <v>417</v>
      </c>
      <c r="B471" s="201">
        <f>SUM(B472:B481)</f>
        <v>842.95</v>
      </c>
    </row>
    <row r="472" ht="20" customHeight="1" spans="1:2">
      <c r="A472" s="258" t="s">
        <v>115</v>
      </c>
      <c r="B472" s="255"/>
    </row>
    <row r="473" ht="20" customHeight="1" spans="1:2">
      <c r="A473" s="258" t="s">
        <v>116</v>
      </c>
      <c r="B473" s="255"/>
    </row>
    <row r="474" ht="20" customHeight="1" spans="1:2">
      <c r="A474" s="258" t="s">
        <v>117</v>
      </c>
      <c r="B474" s="201">
        <v>78.95</v>
      </c>
    </row>
    <row r="475" ht="20" customHeight="1" spans="1:2">
      <c r="A475" s="258" t="s">
        <v>418</v>
      </c>
      <c r="B475" s="255"/>
    </row>
    <row r="476" ht="20" customHeight="1" spans="1:2">
      <c r="A476" s="258" t="s">
        <v>419</v>
      </c>
      <c r="B476" s="255"/>
    </row>
    <row r="477" ht="20" customHeight="1" spans="1:2">
      <c r="A477" s="258" t="s">
        <v>420</v>
      </c>
      <c r="B477" s="255"/>
    </row>
    <row r="478" ht="20" customHeight="1" spans="1:2">
      <c r="A478" s="258" t="s">
        <v>421</v>
      </c>
      <c r="B478" s="201">
        <v>170</v>
      </c>
    </row>
    <row r="479" ht="20" customHeight="1" spans="1:2">
      <c r="A479" s="258" t="s">
        <v>422</v>
      </c>
      <c r="B479" s="201">
        <v>94</v>
      </c>
    </row>
    <row r="480" ht="20" customHeight="1" spans="1:2">
      <c r="A480" s="258" t="s">
        <v>423</v>
      </c>
      <c r="B480" s="255"/>
    </row>
    <row r="481" ht="20" customHeight="1" spans="1:2">
      <c r="A481" s="258" t="s">
        <v>424</v>
      </c>
      <c r="B481" s="201">
        <v>500</v>
      </c>
    </row>
    <row r="482" ht="20" customHeight="1" spans="1:2">
      <c r="A482" s="258" t="s">
        <v>425</v>
      </c>
      <c r="B482" s="201">
        <f>SUM(B483:B490)</f>
        <v>0</v>
      </c>
    </row>
    <row r="483" ht="20" customHeight="1" spans="1:2">
      <c r="A483" s="258" t="s">
        <v>115</v>
      </c>
      <c r="B483" s="255"/>
    </row>
    <row r="484" ht="20" customHeight="1" spans="1:2">
      <c r="A484" s="258" t="s">
        <v>116</v>
      </c>
      <c r="B484" s="255"/>
    </row>
    <row r="485" ht="20" customHeight="1" spans="1:2">
      <c r="A485" s="258" t="s">
        <v>117</v>
      </c>
      <c r="B485" s="255"/>
    </row>
    <row r="486" ht="20" customHeight="1" spans="1:2">
      <c r="A486" s="258" t="s">
        <v>426</v>
      </c>
      <c r="B486" s="255"/>
    </row>
    <row r="487" ht="20" customHeight="1" spans="1:2">
      <c r="A487" s="258" t="s">
        <v>427</v>
      </c>
      <c r="B487" s="255"/>
    </row>
    <row r="488" ht="20" customHeight="1" spans="1:2">
      <c r="A488" s="258" t="s">
        <v>428</v>
      </c>
      <c r="B488" s="255"/>
    </row>
    <row r="489" ht="20" customHeight="1" spans="1:2">
      <c r="A489" s="258" t="s">
        <v>429</v>
      </c>
      <c r="B489" s="255"/>
    </row>
    <row r="490" ht="20" customHeight="1" spans="1:2">
      <c r="A490" s="258" t="s">
        <v>430</v>
      </c>
      <c r="B490" s="255"/>
    </row>
    <row r="491" ht="20" customHeight="1" spans="1:2">
      <c r="A491" s="258" t="s">
        <v>431</v>
      </c>
      <c r="B491" s="201">
        <f>SUM(B492:B498)</f>
        <v>1011.79</v>
      </c>
    </row>
    <row r="492" ht="20" customHeight="1" spans="1:2">
      <c r="A492" s="258" t="s">
        <v>115</v>
      </c>
      <c r="B492" s="255"/>
    </row>
    <row r="493" ht="20" customHeight="1" spans="1:2">
      <c r="A493" s="258" t="s">
        <v>116</v>
      </c>
      <c r="B493" s="255"/>
    </row>
    <row r="494" ht="20" customHeight="1" spans="1:2">
      <c r="A494" s="258" t="s">
        <v>117</v>
      </c>
      <c r="B494" s="255"/>
    </row>
    <row r="495" ht="20" customHeight="1" spans="1:2">
      <c r="A495" s="258" t="s">
        <v>432</v>
      </c>
      <c r="B495" s="255"/>
    </row>
    <row r="496" ht="20" customHeight="1" spans="1:2">
      <c r="A496" s="258" t="s">
        <v>433</v>
      </c>
      <c r="B496" s="255"/>
    </row>
    <row r="497" ht="20" customHeight="1" spans="1:2">
      <c r="A497" s="258" t="s">
        <v>434</v>
      </c>
      <c r="B497" s="201">
        <v>971.79</v>
      </c>
    </row>
    <row r="498" ht="20" customHeight="1" spans="1:2">
      <c r="A498" s="258" t="s">
        <v>435</v>
      </c>
      <c r="B498" s="201">
        <v>40</v>
      </c>
    </row>
    <row r="499" ht="20" customHeight="1" spans="1:2">
      <c r="A499" s="258" t="s">
        <v>436</v>
      </c>
      <c r="B499" s="201">
        <f>SUM(B500:B502)</f>
        <v>582</v>
      </c>
    </row>
    <row r="500" ht="20" customHeight="1" spans="1:2">
      <c r="A500" s="258" t="s">
        <v>437</v>
      </c>
      <c r="B500" s="255"/>
    </row>
    <row r="501" ht="20" customHeight="1" spans="1:2">
      <c r="A501" s="258" t="s">
        <v>438</v>
      </c>
      <c r="B501" s="255"/>
    </row>
    <row r="502" ht="20" customHeight="1" spans="1:2">
      <c r="A502" s="258" t="s">
        <v>439</v>
      </c>
      <c r="B502" s="201">
        <v>582</v>
      </c>
    </row>
    <row r="503" ht="20" customHeight="1" spans="1:2">
      <c r="A503" s="252" t="s">
        <v>44</v>
      </c>
      <c r="B503" s="253">
        <f>B504+B523+B531+B533+B542+B546+B556+B565+B572+B580+B589+B594+B597+B600+B603+B606+B609+B613+B617+B625+B628</f>
        <v>112997.9</v>
      </c>
    </row>
    <row r="504" ht="20" customHeight="1" spans="1:2">
      <c r="A504" s="258" t="s">
        <v>440</v>
      </c>
      <c r="B504" s="201">
        <f>SUM(B505:B522)</f>
        <v>3873.87</v>
      </c>
    </row>
    <row r="505" ht="20" customHeight="1" spans="1:2">
      <c r="A505" s="258" t="s">
        <v>115</v>
      </c>
      <c r="B505" s="201">
        <v>420.85</v>
      </c>
    </row>
    <row r="506" ht="20" customHeight="1" spans="1:2">
      <c r="A506" s="258" t="s">
        <v>116</v>
      </c>
      <c r="B506" s="201">
        <v>160.5</v>
      </c>
    </row>
    <row r="507" ht="20" customHeight="1" spans="1:2">
      <c r="A507" s="258" t="s">
        <v>117</v>
      </c>
      <c r="B507" s="255"/>
    </row>
    <row r="508" ht="20" customHeight="1" spans="1:2">
      <c r="A508" s="258" t="s">
        <v>441</v>
      </c>
      <c r="B508" s="255"/>
    </row>
    <row r="509" ht="20" customHeight="1" spans="1:2">
      <c r="A509" s="258" t="s">
        <v>442</v>
      </c>
      <c r="B509" s="255"/>
    </row>
    <row r="510" ht="20" customHeight="1" spans="1:2">
      <c r="A510" s="258" t="s">
        <v>443</v>
      </c>
      <c r="B510" s="255"/>
    </row>
    <row r="511" ht="20" customHeight="1" spans="1:2">
      <c r="A511" s="258" t="s">
        <v>444</v>
      </c>
      <c r="B511" s="255"/>
    </row>
    <row r="512" ht="20" customHeight="1" spans="1:2">
      <c r="A512" s="258" t="s">
        <v>156</v>
      </c>
      <c r="B512" s="255"/>
    </row>
    <row r="513" ht="20" customHeight="1" spans="1:2">
      <c r="A513" s="258" t="s">
        <v>445</v>
      </c>
      <c r="B513" s="201">
        <v>3077.66</v>
      </c>
    </row>
    <row r="514" ht="20" customHeight="1" spans="1:2">
      <c r="A514" s="258" t="s">
        <v>446</v>
      </c>
      <c r="B514" s="255"/>
    </row>
    <row r="515" ht="20" customHeight="1" spans="1:2">
      <c r="A515" s="258" t="s">
        <v>447</v>
      </c>
      <c r="B515" s="255"/>
    </row>
    <row r="516" ht="20" customHeight="1" spans="1:2">
      <c r="A516" s="258" t="s">
        <v>448</v>
      </c>
      <c r="B516" s="255"/>
    </row>
    <row r="517" ht="20" customHeight="1" spans="1:2">
      <c r="A517" s="258" t="s">
        <v>449</v>
      </c>
      <c r="B517" s="255"/>
    </row>
    <row r="518" ht="20" customHeight="1" spans="1:2">
      <c r="A518" s="258" t="s">
        <v>450</v>
      </c>
      <c r="B518" s="255"/>
    </row>
    <row r="519" ht="20" customHeight="1" spans="1:2">
      <c r="A519" s="258" t="s">
        <v>451</v>
      </c>
      <c r="B519" s="255"/>
    </row>
    <row r="520" ht="20" customHeight="1" spans="1:2">
      <c r="A520" s="258" t="s">
        <v>452</v>
      </c>
      <c r="B520" s="255"/>
    </row>
    <row r="521" ht="20" customHeight="1" spans="1:2">
      <c r="A521" s="258" t="s">
        <v>124</v>
      </c>
      <c r="B521" s="201">
        <v>209.03</v>
      </c>
    </row>
    <row r="522" ht="20" customHeight="1" spans="1:2">
      <c r="A522" s="258" t="s">
        <v>453</v>
      </c>
      <c r="B522" s="201">
        <v>5.83</v>
      </c>
    </row>
    <row r="523" ht="20" customHeight="1" spans="1:2">
      <c r="A523" s="258" t="s">
        <v>454</v>
      </c>
      <c r="B523" s="201">
        <f>SUM(B524:B530)</f>
        <v>1180.11</v>
      </c>
    </row>
    <row r="524" ht="20" customHeight="1" spans="1:2">
      <c r="A524" s="258" t="s">
        <v>115</v>
      </c>
      <c r="B524" s="201">
        <v>668.45</v>
      </c>
    </row>
    <row r="525" ht="20" customHeight="1" spans="1:2">
      <c r="A525" s="258" t="s">
        <v>116</v>
      </c>
      <c r="B525" s="255"/>
    </row>
    <row r="526" ht="20" customHeight="1" spans="1:2">
      <c r="A526" s="258" t="s">
        <v>117</v>
      </c>
      <c r="B526" s="255"/>
    </row>
    <row r="527" ht="20" customHeight="1" spans="1:2">
      <c r="A527" s="258" t="s">
        <v>455</v>
      </c>
      <c r="B527" s="255"/>
    </row>
    <row r="528" ht="20" customHeight="1" spans="1:2">
      <c r="A528" s="258" t="s">
        <v>456</v>
      </c>
      <c r="B528" s="255"/>
    </row>
    <row r="529" ht="20" customHeight="1" spans="1:2">
      <c r="A529" s="258" t="s">
        <v>457</v>
      </c>
      <c r="B529" s="255"/>
    </row>
    <row r="530" ht="20" customHeight="1" spans="1:2">
      <c r="A530" s="258" t="s">
        <v>458</v>
      </c>
      <c r="B530" s="201">
        <v>511.66</v>
      </c>
    </row>
    <row r="531" ht="20" customHeight="1" spans="1:2">
      <c r="A531" s="258" t="s">
        <v>459</v>
      </c>
      <c r="B531" s="201">
        <f>SUM(B532)</f>
        <v>0</v>
      </c>
    </row>
    <row r="532" ht="20" customHeight="1" spans="1:2">
      <c r="A532" s="258" t="s">
        <v>460</v>
      </c>
      <c r="B532" s="255"/>
    </row>
    <row r="533" ht="20" customHeight="1" spans="1:2">
      <c r="A533" s="258" t="s">
        <v>461</v>
      </c>
      <c r="B533" s="201">
        <f>SUM(B534:B541)</f>
        <v>32056.05</v>
      </c>
    </row>
    <row r="534" ht="20" customHeight="1" spans="1:2">
      <c r="A534" s="258" t="s">
        <v>462</v>
      </c>
      <c r="B534" s="201">
        <v>4821.75</v>
      </c>
    </row>
    <row r="535" ht="20" customHeight="1" spans="1:2">
      <c r="A535" s="258" t="s">
        <v>463</v>
      </c>
      <c r="B535" s="201">
        <v>7902.97</v>
      </c>
    </row>
    <row r="536" ht="20" customHeight="1" spans="1:2">
      <c r="A536" s="258" t="s">
        <v>464</v>
      </c>
      <c r="B536" s="255"/>
    </row>
    <row r="537" ht="20" customHeight="1" spans="1:2">
      <c r="A537" s="258" t="s">
        <v>465</v>
      </c>
      <c r="B537" s="201">
        <v>17791.33</v>
      </c>
    </row>
    <row r="538" ht="20" customHeight="1" spans="1:2">
      <c r="A538" s="258" t="s">
        <v>466</v>
      </c>
      <c r="B538" s="201">
        <v>1500</v>
      </c>
    </row>
    <row r="539" ht="20" customHeight="1" spans="1:2">
      <c r="A539" s="258" t="s">
        <v>467</v>
      </c>
      <c r="B539" s="255"/>
    </row>
    <row r="540" ht="20" customHeight="1" spans="1:2">
      <c r="A540" s="258" t="s">
        <v>468</v>
      </c>
      <c r="B540" s="255"/>
    </row>
    <row r="541" ht="20" customHeight="1" spans="1:2">
      <c r="A541" s="258" t="s">
        <v>469</v>
      </c>
      <c r="B541" s="201">
        <v>40</v>
      </c>
    </row>
    <row r="542" ht="20" customHeight="1" spans="1:2">
      <c r="A542" s="258" t="s">
        <v>470</v>
      </c>
      <c r="B542" s="201">
        <f>SUM(B543:B545)</f>
        <v>0</v>
      </c>
    </row>
    <row r="543" ht="20" customHeight="1" spans="1:2">
      <c r="A543" s="258" t="s">
        <v>471</v>
      </c>
      <c r="B543" s="255"/>
    </row>
    <row r="544" ht="20" customHeight="1" spans="1:2">
      <c r="A544" s="258" t="s">
        <v>472</v>
      </c>
      <c r="B544" s="255"/>
    </row>
    <row r="545" ht="20" customHeight="1" spans="1:2">
      <c r="A545" s="258" t="s">
        <v>473</v>
      </c>
      <c r="B545" s="255"/>
    </row>
    <row r="546" ht="20" customHeight="1" spans="1:2">
      <c r="A546" s="258" t="s">
        <v>474</v>
      </c>
      <c r="B546" s="201">
        <f>SUM(B547:B555)</f>
        <v>4080.78</v>
      </c>
    </row>
    <row r="547" ht="20" customHeight="1" spans="1:2">
      <c r="A547" s="258" t="s">
        <v>475</v>
      </c>
      <c r="B547" s="255"/>
    </row>
    <row r="548" ht="20" customHeight="1" spans="1:2">
      <c r="A548" s="258" t="s">
        <v>476</v>
      </c>
      <c r="B548" s="255"/>
    </row>
    <row r="549" ht="20" customHeight="1" spans="1:2">
      <c r="A549" s="258" t="s">
        <v>477</v>
      </c>
      <c r="B549" s="255"/>
    </row>
    <row r="550" ht="20" customHeight="1" spans="1:2">
      <c r="A550" s="258" t="s">
        <v>478</v>
      </c>
      <c r="B550" s="201">
        <v>908.78</v>
      </c>
    </row>
    <row r="551" ht="20" customHeight="1" spans="1:2">
      <c r="A551" s="258" t="s">
        <v>479</v>
      </c>
      <c r="B551" s="255"/>
    </row>
    <row r="552" ht="20" customHeight="1" spans="1:2">
      <c r="A552" s="258" t="s">
        <v>480</v>
      </c>
      <c r="B552" s="255"/>
    </row>
    <row r="553" ht="20" customHeight="1" spans="1:2">
      <c r="A553" s="258" t="s">
        <v>481</v>
      </c>
      <c r="B553" s="255"/>
    </row>
    <row r="554" ht="20" customHeight="1" spans="1:2">
      <c r="A554" s="258" t="s">
        <v>482</v>
      </c>
      <c r="B554" s="255"/>
    </row>
    <row r="555" ht="20" customHeight="1" spans="1:2">
      <c r="A555" s="258" t="s">
        <v>483</v>
      </c>
      <c r="B555" s="201">
        <v>3172</v>
      </c>
    </row>
    <row r="556" ht="20" customHeight="1" spans="1:2">
      <c r="A556" s="258" t="s">
        <v>484</v>
      </c>
      <c r="B556" s="201">
        <f>SUM(B557:B564)</f>
        <v>15281.71</v>
      </c>
    </row>
    <row r="557" ht="20" customHeight="1" spans="1:2">
      <c r="A557" s="258" t="s">
        <v>485</v>
      </c>
      <c r="B557" s="201">
        <v>2043.43</v>
      </c>
    </row>
    <row r="558" ht="20" customHeight="1" spans="1:2">
      <c r="A558" s="258" t="s">
        <v>486</v>
      </c>
      <c r="B558" s="201">
        <v>44.3</v>
      </c>
    </row>
    <row r="559" ht="20" customHeight="1" spans="1:2">
      <c r="A559" s="258" t="s">
        <v>487</v>
      </c>
      <c r="B559" s="255"/>
    </row>
    <row r="560" ht="20" customHeight="1" spans="1:2">
      <c r="A560" s="258" t="s">
        <v>488</v>
      </c>
      <c r="B560" s="201">
        <v>1300</v>
      </c>
    </row>
    <row r="561" ht="20" customHeight="1" spans="1:2">
      <c r="A561" s="258" t="s">
        <v>489</v>
      </c>
      <c r="B561" s="255"/>
    </row>
    <row r="562" ht="20" customHeight="1" spans="1:2">
      <c r="A562" s="258" t="s">
        <v>490</v>
      </c>
      <c r="B562" s="201">
        <v>82.6</v>
      </c>
    </row>
    <row r="563" ht="20" customHeight="1" spans="1:2">
      <c r="A563" s="258" t="s">
        <v>491</v>
      </c>
      <c r="B563" s="201">
        <v>10</v>
      </c>
    </row>
    <row r="564" ht="20" customHeight="1" spans="1:2">
      <c r="A564" s="258" t="s">
        <v>492</v>
      </c>
      <c r="B564" s="201">
        <v>11801.38</v>
      </c>
    </row>
    <row r="565" ht="20" customHeight="1" spans="1:2">
      <c r="A565" s="258" t="s">
        <v>493</v>
      </c>
      <c r="B565" s="201">
        <f>SUM(B566:B571)</f>
        <v>3226.49</v>
      </c>
    </row>
    <row r="566" ht="20" customHeight="1" spans="1:2">
      <c r="A566" s="258" t="s">
        <v>494</v>
      </c>
      <c r="B566" s="201">
        <v>600</v>
      </c>
    </row>
    <row r="567" ht="20" customHeight="1" spans="1:2">
      <c r="A567" s="258" t="s">
        <v>495</v>
      </c>
      <c r="B567" s="201">
        <v>0.86</v>
      </c>
    </row>
    <row r="568" ht="20" customHeight="1" spans="1:2">
      <c r="A568" s="258" t="s">
        <v>496</v>
      </c>
      <c r="B568" s="201">
        <v>49.71</v>
      </c>
    </row>
    <row r="569" ht="20" customHeight="1" spans="1:2">
      <c r="A569" s="258" t="s">
        <v>497</v>
      </c>
      <c r="B569" s="255"/>
    </row>
    <row r="570" ht="20" customHeight="1" spans="1:2">
      <c r="A570" s="258" t="s">
        <v>498</v>
      </c>
      <c r="B570" s="201">
        <v>191</v>
      </c>
    </row>
    <row r="571" ht="20" customHeight="1" spans="1:2">
      <c r="A571" s="258" t="s">
        <v>499</v>
      </c>
      <c r="B571" s="201">
        <v>2384.92</v>
      </c>
    </row>
    <row r="572" ht="20" customHeight="1" spans="1:2">
      <c r="A572" s="258" t="s">
        <v>500</v>
      </c>
      <c r="B572" s="201">
        <f>SUM(B573:B579)</f>
        <v>4035.4</v>
      </c>
    </row>
    <row r="573" ht="20" customHeight="1" spans="1:2">
      <c r="A573" s="258" t="s">
        <v>501</v>
      </c>
      <c r="B573" s="201">
        <v>100</v>
      </c>
    </row>
    <row r="574" ht="20" customHeight="1" spans="1:2">
      <c r="A574" s="258" t="s">
        <v>502</v>
      </c>
      <c r="B574" s="201">
        <v>2320</v>
      </c>
    </row>
    <row r="575" ht="20" customHeight="1" spans="1:2">
      <c r="A575" s="258" t="s">
        <v>503</v>
      </c>
      <c r="B575" s="255"/>
    </row>
    <row r="576" ht="20" customHeight="1" spans="1:2">
      <c r="A576" s="258" t="s">
        <v>504</v>
      </c>
      <c r="B576" s="201">
        <v>276.4</v>
      </c>
    </row>
    <row r="577" ht="20" customHeight="1" spans="1:2">
      <c r="A577" s="258" t="s">
        <v>505</v>
      </c>
      <c r="B577" s="201">
        <v>180</v>
      </c>
    </row>
    <row r="578" ht="20" customHeight="1" spans="1:2">
      <c r="A578" s="258" t="s">
        <v>506</v>
      </c>
      <c r="B578" s="201">
        <v>459</v>
      </c>
    </row>
    <row r="579" ht="20" customHeight="1" spans="1:2">
      <c r="A579" s="258" t="s">
        <v>507</v>
      </c>
      <c r="B579" s="201">
        <v>700</v>
      </c>
    </row>
    <row r="580" ht="20" customHeight="1" spans="1:2">
      <c r="A580" s="258" t="s">
        <v>508</v>
      </c>
      <c r="B580" s="201">
        <f>SUM(B581:B588)</f>
        <v>3585.75</v>
      </c>
    </row>
    <row r="581" ht="20" customHeight="1" spans="1:2">
      <c r="A581" s="258" t="s">
        <v>115</v>
      </c>
      <c r="B581" s="201">
        <v>132.62</v>
      </c>
    </row>
    <row r="582" ht="20" customHeight="1" spans="1:2">
      <c r="A582" s="258" t="s">
        <v>116</v>
      </c>
      <c r="B582" s="255"/>
    </row>
    <row r="583" ht="20" customHeight="1" spans="1:2">
      <c r="A583" s="258" t="s">
        <v>117</v>
      </c>
      <c r="B583" s="201">
        <v>72.55</v>
      </c>
    </row>
    <row r="584" ht="20" customHeight="1" spans="1:2">
      <c r="A584" s="258" t="s">
        <v>509</v>
      </c>
      <c r="B584" s="255"/>
    </row>
    <row r="585" ht="20" customHeight="1" spans="1:2">
      <c r="A585" s="258" t="s">
        <v>510</v>
      </c>
      <c r="B585" s="255"/>
    </row>
    <row r="586" ht="20" customHeight="1" spans="1:2">
      <c r="A586" s="258" t="s">
        <v>511</v>
      </c>
      <c r="B586" s="255"/>
    </row>
    <row r="587" ht="20" customHeight="1" spans="1:2">
      <c r="A587" s="258" t="s">
        <v>512</v>
      </c>
      <c r="B587" s="201">
        <v>2020</v>
      </c>
    </row>
    <row r="588" ht="20" customHeight="1" spans="1:2">
      <c r="A588" s="258" t="s">
        <v>513</v>
      </c>
      <c r="B588" s="201">
        <v>1360.58</v>
      </c>
    </row>
    <row r="589" ht="20" customHeight="1" spans="1:2">
      <c r="A589" s="258" t="s">
        <v>514</v>
      </c>
      <c r="B589" s="201">
        <f>SUM(B590:B593)</f>
        <v>48.42</v>
      </c>
    </row>
    <row r="590" ht="20" customHeight="1" spans="1:2">
      <c r="A590" s="258" t="s">
        <v>115</v>
      </c>
      <c r="B590" s="201">
        <v>35.42</v>
      </c>
    </row>
    <row r="591" ht="20" customHeight="1" spans="1:2">
      <c r="A591" s="258" t="s">
        <v>116</v>
      </c>
      <c r="B591" s="201">
        <v>3</v>
      </c>
    </row>
    <row r="592" ht="20" customHeight="1" spans="1:2">
      <c r="A592" s="258" t="s">
        <v>117</v>
      </c>
      <c r="B592" s="201">
        <v>3.5</v>
      </c>
    </row>
    <row r="593" ht="20" customHeight="1" spans="1:2">
      <c r="A593" s="258" t="s">
        <v>515</v>
      </c>
      <c r="B593" s="201">
        <v>6.5</v>
      </c>
    </row>
    <row r="594" ht="20" customHeight="1" spans="1:2">
      <c r="A594" s="258" t="s">
        <v>516</v>
      </c>
      <c r="B594" s="201">
        <f>SUM(B595:B596)</f>
        <v>4730.28</v>
      </c>
    </row>
    <row r="595" ht="20" customHeight="1" spans="1:2">
      <c r="A595" s="258" t="s">
        <v>517</v>
      </c>
      <c r="B595" s="201">
        <v>180</v>
      </c>
    </row>
    <row r="596" ht="20" customHeight="1" spans="1:2">
      <c r="A596" s="258" t="s">
        <v>518</v>
      </c>
      <c r="B596" s="201">
        <v>4550.28</v>
      </c>
    </row>
    <row r="597" ht="20" customHeight="1" spans="1:2">
      <c r="A597" s="258" t="s">
        <v>519</v>
      </c>
      <c r="B597" s="201">
        <f>SUM(B598:B599)</f>
        <v>379.33</v>
      </c>
    </row>
    <row r="598" ht="20" customHeight="1" spans="1:2">
      <c r="A598" s="258" t="s">
        <v>520</v>
      </c>
      <c r="B598" s="201">
        <v>110</v>
      </c>
    </row>
    <row r="599" ht="20" customHeight="1" spans="1:2">
      <c r="A599" s="258" t="s">
        <v>521</v>
      </c>
      <c r="B599" s="201">
        <v>269.33</v>
      </c>
    </row>
    <row r="600" ht="20" customHeight="1" spans="1:2">
      <c r="A600" s="258" t="s">
        <v>522</v>
      </c>
      <c r="B600" s="201">
        <f>SUM(B601:B602)</f>
        <v>4800</v>
      </c>
    </row>
    <row r="601" ht="20" customHeight="1" spans="1:2">
      <c r="A601" s="258" t="s">
        <v>523</v>
      </c>
      <c r="B601" s="255"/>
    </row>
    <row r="602" ht="20" customHeight="1" spans="1:2">
      <c r="A602" s="258" t="s">
        <v>524</v>
      </c>
      <c r="B602" s="201">
        <v>4800</v>
      </c>
    </row>
    <row r="603" ht="20" customHeight="1" spans="1:2">
      <c r="A603" s="258" t="s">
        <v>525</v>
      </c>
      <c r="B603" s="201">
        <f>SUM(B604:B605)</f>
        <v>0</v>
      </c>
    </row>
    <row r="604" ht="20" customHeight="1" spans="1:2">
      <c r="A604" s="258" t="s">
        <v>526</v>
      </c>
      <c r="B604" s="255"/>
    </row>
    <row r="605" ht="20" customHeight="1" spans="1:2">
      <c r="A605" s="258" t="s">
        <v>527</v>
      </c>
      <c r="B605" s="255"/>
    </row>
    <row r="606" ht="20" customHeight="1" spans="1:2">
      <c r="A606" s="258" t="s">
        <v>528</v>
      </c>
      <c r="B606" s="201">
        <f>SUM(B607:B608)</f>
        <v>0</v>
      </c>
    </row>
    <row r="607" ht="20" customHeight="1" spans="1:2">
      <c r="A607" s="258" t="s">
        <v>529</v>
      </c>
      <c r="B607" s="255"/>
    </row>
    <row r="608" ht="20" customHeight="1" spans="1:2">
      <c r="A608" s="258" t="s">
        <v>530</v>
      </c>
      <c r="B608" s="255"/>
    </row>
    <row r="609" ht="20" customHeight="1" spans="1:2">
      <c r="A609" s="258" t="s">
        <v>531</v>
      </c>
      <c r="B609" s="201">
        <f>SUM(B610:B612)</f>
        <v>19389.8</v>
      </c>
    </row>
    <row r="610" ht="20" customHeight="1" spans="1:2">
      <c r="A610" s="258" t="s">
        <v>532</v>
      </c>
      <c r="B610" s="255"/>
    </row>
    <row r="611" ht="20" customHeight="1" spans="1:2">
      <c r="A611" s="258" t="s">
        <v>533</v>
      </c>
      <c r="B611" s="201">
        <v>19389.8</v>
      </c>
    </row>
    <row r="612" ht="20" customHeight="1" spans="1:2">
      <c r="A612" s="258" t="s">
        <v>534</v>
      </c>
      <c r="B612" s="255"/>
    </row>
    <row r="613" ht="20" customHeight="1" spans="1:2">
      <c r="A613" s="258" t="s">
        <v>535</v>
      </c>
      <c r="B613" s="201">
        <f>SUM(B614:B616)</f>
        <v>0</v>
      </c>
    </row>
    <row r="614" ht="20" customHeight="1" spans="1:2">
      <c r="A614" s="258" t="s">
        <v>536</v>
      </c>
      <c r="B614" s="255"/>
    </row>
    <row r="615" ht="20" customHeight="1" spans="1:2">
      <c r="A615" s="258" t="s">
        <v>537</v>
      </c>
      <c r="B615" s="255"/>
    </row>
    <row r="616" ht="20" customHeight="1" spans="1:2">
      <c r="A616" s="258" t="s">
        <v>538</v>
      </c>
      <c r="B616" s="255"/>
    </row>
    <row r="617" ht="20" customHeight="1" spans="1:2">
      <c r="A617" s="258" t="s">
        <v>539</v>
      </c>
      <c r="B617" s="201">
        <f>SUM(B618:B624)</f>
        <v>458.32</v>
      </c>
    </row>
    <row r="618" ht="20" customHeight="1" spans="1:2">
      <c r="A618" s="258" t="s">
        <v>115</v>
      </c>
      <c r="B618" s="201">
        <v>100.51</v>
      </c>
    </row>
    <row r="619" ht="20" customHeight="1" spans="1:2">
      <c r="A619" s="258" t="s">
        <v>116</v>
      </c>
      <c r="B619" s="255"/>
    </row>
    <row r="620" ht="20" customHeight="1" spans="1:2">
      <c r="A620" s="258" t="s">
        <v>117</v>
      </c>
      <c r="B620" s="255"/>
    </row>
    <row r="621" ht="20" customHeight="1" spans="1:2">
      <c r="A621" s="258" t="s">
        <v>540</v>
      </c>
      <c r="B621" s="201">
        <v>180</v>
      </c>
    </row>
    <row r="622" ht="20" customHeight="1" spans="1:2">
      <c r="A622" s="258" t="s">
        <v>541</v>
      </c>
      <c r="B622" s="255"/>
    </row>
    <row r="623" ht="20" customHeight="1" spans="1:2">
      <c r="A623" s="258" t="s">
        <v>124</v>
      </c>
      <c r="B623" s="201">
        <v>162.81</v>
      </c>
    </row>
    <row r="624" ht="20" customHeight="1" spans="1:2">
      <c r="A624" s="258" t="s">
        <v>542</v>
      </c>
      <c r="B624" s="201">
        <v>15</v>
      </c>
    </row>
    <row r="625" ht="20" customHeight="1" spans="1:2">
      <c r="A625" s="258" t="s">
        <v>543</v>
      </c>
      <c r="B625" s="201">
        <f>SUM(B626:B627)</f>
        <v>63.69</v>
      </c>
    </row>
    <row r="626" ht="20" customHeight="1" spans="1:2">
      <c r="A626" s="258" t="s">
        <v>544</v>
      </c>
      <c r="B626" s="201">
        <v>63.69</v>
      </c>
    </row>
    <row r="627" ht="20" customHeight="1" spans="1:2">
      <c r="A627" s="258" t="s">
        <v>545</v>
      </c>
      <c r="B627" s="255"/>
    </row>
    <row r="628" ht="20" customHeight="1" spans="1:2">
      <c r="A628" s="258" t="s">
        <v>546</v>
      </c>
      <c r="B628" s="201">
        <v>15807.9</v>
      </c>
    </row>
    <row r="629" ht="20" customHeight="1" spans="1:2">
      <c r="A629" s="252" t="s">
        <v>45</v>
      </c>
      <c r="B629" s="253">
        <f>B630+B635+B650+B654+B666+B669+B673+B678+B682+B686+B689+B698+B699</f>
        <v>41867.27</v>
      </c>
    </row>
    <row r="630" ht="20" customHeight="1" spans="1:2">
      <c r="A630" s="258" t="s">
        <v>547</v>
      </c>
      <c r="B630" s="201">
        <f>SUM(B631:B634)</f>
        <v>672.61</v>
      </c>
    </row>
    <row r="631" ht="20" customHeight="1" spans="1:2">
      <c r="A631" s="258" t="s">
        <v>115</v>
      </c>
      <c r="B631" s="201">
        <v>500.62</v>
      </c>
    </row>
    <row r="632" ht="20" customHeight="1" spans="1:2">
      <c r="A632" s="258" t="s">
        <v>116</v>
      </c>
      <c r="B632" s="255"/>
    </row>
    <row r="633" ht="20" customHeight="1" spans="1:2">
      <c r="A633" s="258" t="s">
        <v>117</v>
      </c>
      <c r="B633" s="201">
        <v>136.99</v>
      </c>
    </row>
    <row r="634" ht="20" customHeight="1" spans="1:2">
      <c r="A634" s="258" t="s">
        <v>548</v>
      </c>
      <c r="B634" s="201">
        <v>35</v>
      </c>
    </row>
    <row r="635" ht="20" customHeight="1" spans="1:2">
      <c r="A635" s="258" t="s">
        <v>549</v>
      </c>
      <c r="B635" s="201">
        <f>SUM(B636:B649)</f>
        <v>1025.87</v>
      </c>
    </row>
    <row r="636" ht="20" customHeight="1" spans="1:2">
      <c r="A636" s="258" t="s">
        <v>550</v>
      </c>
      <c r="B636" s="201">
        <v>413</v>
      </c>
    </row>
    <row r="637" ht="20" customHeight="1" spans="1:2">
      <c r="A637" s="258" t="s">
        <v>551</v>
      </c>
      <c r="B637" s="201">
        <v>361</v>
      </c>
    </row>
    <row r="638" ht="20" customHeight="1" spans="1:2">
      <c r="A638" s="258" t="s">
        <v>552</v>
      </c>
      <c r="B638" s="255"/>
    </row>
    <row r="639" ht="20" customHeight="1" spans="1:2">
      <c r="A639" s="258" t="s">
        <v>553</v>
      </c>
      <c r="B639" s="255"/>
    </row>
    <row r="640" ht="20" customHeight="1" spans="1:2">
      <c r="A640" s="258" t="s">
        <v>554</v>
      </c>
      <c r="B640" s="255"/>
    </row>
    <row r="641" ht="20" customHeight="1" spans="1:2">
      <c r="A641" s="258" t="s">
        <v>555</v>
      </c>
      <c r="B641" s="201">
        <v>10</v>
      </c>
    </row>
    <row r="642" ht="20" customHeight="1" spans="1:2">
      <c r="A642" s="258" t="s">
        <v>556</v>
      </c>
      <c r="B642" s="255"/>
    </row>
    <row r="643" ht="20" customHeight="1" spans="1:2">
      <c r="A643" s="258" t="s">
        <v>557</v>
      </c>
      <c r="B643" s="255"/>
    </row>
    <row r="644" ht="20" customHeight="1" spans="1:2">
      <c r="A644" s="258" t="s">
        <v>558</v>
      </c>
      <c r="B644" s="255"/>
    </row>
    <row r="645" ht="20" customHeight="1" spans="1:2">
      <c r="A645" s="258" t="s">
        <v>559</v>
      </c>
      <c r="B645" s="255"/>
    </row>
    <row r="646" ht="20" customHeight="1" spans="1:2">
      <c r="A646" s="258" t="s">
        <v>560</v>
      </c>
      <c r="B646" s="255"/>
    </row>
    <row r="647" ht="20" customHeight="1" spans="1:2">
      <c r="A647" s="258" t="s">
        <v>561</v>
      </c>
      <c r="B647" s="255"/>
    </row>
    <row r="648" ht="20" customHeight="1" spans="1:2">
      <c r="A648" s="258" t="s">
        <v>562</v>
      </c>
      <c r="B648" s="255"/>
    </row>
    <row r="649" ht="20" customHeight="1" spans="1:2">
      <c r="A649" s="258" t="s">
        <v>563</v>
      </c>
      <c r="B649" s="201">
        <v>241.87</v>
      </c>
    </row>
    <row r="650" ht="20" customHeight="1" spans="1:2">
      <c r="A650" s="258" t="s">
        <v>564</v>
      </c>
      <c r="B650" s="201">
        <f>SUM(B651:B653)</f>
        <v>5448.75</v>
      </c>
    </row>
    <row r="651" ht="20" customHeight="1" spans="1:2">
      <c r="A651" s="258" t="s">
        <v>565</v>
      </c>
      <c r="B651" s="255"/>
    </row>
    <row r="652" ht="20" customHeight="1" spans="1:2">
      <c r="A652" s="258" t="s">
        <v>566</v>
      </c>
      <c r="B652" s="201">
        <v>4346.82</v>
      </c>
    </row>
    <row r="653" ht="20" customHeight="1" spans="1:2">
      <c r="A653" s="258" t="s">
        <v>567</v>
      </c>
      <c r="B653" s="201">
        <v>1101.93</v>
      </c>
    </row>
    <row r="654" ht="20" customHeight="1" spans="1:2">
      <c r="A654" s="258" t="s">
        <v>568</v>
      </c>
      <c r="B654" s="201">
        <f>SUM(B655:B665)</f>
        <v>8705.47</v>
      </c>
    </row>
    <row r="655" ht="20" customHeight="1" spans="1:2">
      <c r="A655" s="258" t="s">
        <v>569</v>
      </c>
      <c r="B655" s="201">
        <v>1195.49</v>
      </c>
    </row>
    <row r="656" ht="20" customHeight="1" spans="1:2">
      <c r="A656" s="258" t="s">
        <v>570</v>
      </c>
      <c r="B656" s="201">
        <v>201.47</v>
      </c>
    </row>
    <row r="657" ht="20" customHeight="1" spans="1:2">
      <c r="A657" s="258" t="s">
        <v>571</v>
      </c>
      <c r="B657" s="201">
        <v>732.37</v>
      </c>
    </row>
    <row r="658" ht="20" customHeight="1" spans="1:2">
      <c r="A658" s="258" t="s">
        <v>572</v>
      </c>
      <c r="B658" s="255"/>
    </row>
    <row r="659" ht="20" customHeight="1" spans="1:2">
      <c r="A659" s="258" t="s">
        <v>573</v>
      </c>
      <c r="B659" s="255"/>
    </row>
    <row r="660" ht="20" customHeight="1" spans="1:2">
      <c r="A660" s="258" t="s">
        <v>574</v>
      </c>
      <c r="B660" s="255"/>
    </row>
    <row r="661" ht="20" customHeight="1" spans="1:2">
      <c r="A661" s="258" t="s">
        <v>575</v>
      </c>
      <c r="B661" s="255"/>
    </row>
    <row r="662" ht="20" customHeight="1" spans="1:2">
      <c r="A662" s="258" t="s">
        <v>576</v>
      </c>
      <c r="B662" s="201">
        <v>77.2</v>
      </c>
    </row>
    <row r="663" ht="20" customHeight="1" spans="1:2">
      <c r="A663" s="258" t="s">
        <v>577</v>
      </c>
      <c r="B663" s="201">
        <v>5155.94</v>
      </c>
    </row>
    <row r="664" ht="20" customHeight="1" spans="1:2">
      <c r="A664" s="258" t="s">
        <v>578</v>
      </c>
      <c r="B664" s="201">
        <v>577</v>
      </c>
    </row>
    <row r="665" ht="20" customHeight="1" spans="1:2">
      <c r="A665" s="258" t="s">
        <v>579</v>
      </c>
      <c r="B665" s="201">
        <v>766</v>
      </c>
    </row>
    <row r="666" ht="20" customHeight="1" spans="1:2">
      <c r="A666" s="258" t="s">
        <v>580</v>
      </c>
      <c r="B666" s="201">
        <f>SUM(B667:B668)</f>
        <v>1071</v>
      </c>
    </row>
    <row r="667" ht="20" customHeight="1" spans="1:2">
      <c r="A667" s="258" t="s">
        <v>581</v>
      </c>
      <c r="B667" s="255"/>
    </row>
    <row r="668" ht="20" customHeight="1" spans="1:2">
      <c r="A668" s="258" t="s">
        <v>582</v>
      </c>
      <c r="B668" s="201">
        <v>1071</v>
      </c>
    </row>
    <row r="669" ht="20" customHeight="1" spans="1:2">
      <c r="A669" s="258" t="s">
        <v>583</v>
      </c>
      <c r="B669" s="201">
        <f>SUM(B670:B672)</f>
        <v>3425.78</v>
      </c>
    </row>
    <row r="670" ht="20" customHeight="1" spans="1:2">
      <c r="A670" s="258" t="s">
        <v>584</v>
      </c>
      <c r="B670" s="201">
        <v>590.61</v>
      </c>
    </row>
    <row r="671" ht="20" customHeight="1" spans="1:2">
      <c r="A671" s="258" t="s">
        <v>585</v>
      </c>
      <c r="B671" s="201">
        <v>500</v>
      </c>
    </row>
    <row r="672" ht="20" customHeight="1" spans="1:2">
      <c r="A672" s="258" t="s">
        <v>586</v>
      </c>
      <c r="B672" s="201">
        <v>2335.17</v>
      </c>
    </row>
    <row r="673" ht="20" customHeight="1" spans="1:2">
      <c r="A673" s="258" t="s">
        <v>587</v>
      </c>
      <c r="B673" s="201">
        <f>SUM(B674:B677)</f>
        <v>9047.37</v>
      </c>
    </row>
    <row r="674" ht="20" customHeight="1" spans="1:2">
      <c r="A674" s="258" t="s">
        <v>588</v>
      </c>
      <c r="B674" s="201">
        <v>1664.86</v>
      </c>
    </row>
    <row r="675" ht="20" customHeight="1" spans="1:2">
      <c r="A675" s="258" t="s">
        <v>589</v>
      </c>
      <c r="B675" s="201">
        <v>6438.73</v>
      </c>
    </row>
    <row r="676" ht="20" customHeight="1" spans="1:2">
      <c r="A676" s="258" t="s">
        <v>590</v>
      </c>
      <c r="B676" s="201">
        <v>943.78</v>
      </c>
    </row>
    <row r="677" ht="20" customHeight="1" spans="1:2">
      <c r="A677" s="258" t="s">
        <v>591</v>
      </c>
      <c r="B677" s="255"/>
    </row>
    <row r="678" ht="20" customHeight="1" spans="1:2">
      <c r="A678" s="258" t="s">
        <v>592</v>
      </c>
      <c r="B678" s="201">
        <f>SUM(B679:B681)</f>
        <v>0</v>
      </c>
    </row>
    <row r="679" ht="20" customHeight="1" spans="1:2">
      <c r="A679" s="258" t="s">
        <v>593</v>
      </c>
      <c r="B679" s="255"/>
    </row>
    <row r="680" ht="20" customHeight="1" spans="1:2">
      <c r="A680" s="258" t="s">
        <v>594</v>
      </c>
      <c r="B680" s="255"/>
    </row>
    <row r="681" ht="20" customHeight="1" spans="1:2">
      <c r="A681" s="258" t="s">
        <v>595</v>
      </c>
      <c r="B681" s="255"/>
    </row>
    <row r="682" ht="20" customHeight="1" spans="1:2">
      <c r="A682" s="258" t="s">
        <v>596</v>
      </c>
      <c r="B682" s="201">
        <f>SUM(B683:B685)</f>
        <v>2454.95</v>
      </c>
    </row>
    <row r="683" ht="20" customHeight="1" spans="1:2">
      <c r="A683" s="258" t="s">
        <v>597</v>
      </c>
      <c r="B683" s="201">
        <v>2454.95</v>
      </c>
    </row>
    <row r="684" ht="20" customHeight="1" spans="1:2">
      <c r="A684" s="258" t="s">
        <v>598</v>
      </c>
      <c r="B684" s="255"/>
    </row>
    <row r="685" ht="20" customHeight="1" spans="1:2">
      <c r="A685" s="258" t="s">
        <v>599</v>
      </c>
      <c r="B685" s="255"/>
    </row>
    <row r="686" ht="20" customHeight="1" spans="1:2">
      <c r="A686" s="258" t="s">
        <v>600</v>
      </c>
      <c r="B686" s="201">
        <f>SUM(B687:B688)</f>
        <v>541.9</v>
      </c>
    </row>
    <row r="687" ht="20" customHeight="1" spans="1:2">
      <c r="A687" s="258" t="s">
        <v>601</v>
      </c>
      <c r="B687" s="201">
        <v>504.9</v>
      </c>
    </row>
    <row r="688" ht="20" customHeight="1" spans="1:2">
      <c r="A688" s="258" t="s">
        <v>602</v>
      </c>
      <c r="B688" s="201">
        <v>37</v>
      </c>
    </row>
    <row r="689" ht="20" customHeight="1" spans="1:2">
      <c r="A689" s="258" t="s">
        <v>603</v>
      </c>
      <c r="B689" s="201">
        <f>SUM(B690:B697)</f>
        <v>7298.57</v>
      </c>
    </row>
    <row r="690" ht="20" customHeight="1" spans="1:2">
      <c r="A690" s="258" t="s">
        <v>115</v>
      </c>
      <c r="B690" s="201">
        <v>428.14</v>
      </c>
    </row>
    <row r="691" ht="20" customHeight="1" spans="1:2">
      <c r="A691" s="258" t="s">
        <v>116</v>
      </c>
      <c r="B691" s="255"/>
    </row>
    <row r="692" ht="20" customHeight="1" spans="1:2">
      <c r="A692" s="258" t="s">
        <v>117</v>
      </c>
      <c r="B692" s="255"/>
    </row>
    <row r="693" ht="20" customHeight="1" spans="1:2">
      <c r="A693" s="258" t="s">
        <v>156</v>
      </c>
      <c r="B693" s="255"/>
    </row>
    <row r="694" ht="20" customHeight="1" spans="1:2">
      <c r="A694" s="258" t="s">
        <v>604</v>
      </c>
      <c r="B694" s="255"/>
    </row>
    <row r="695" ht="20" customHeight="1" spans="1:2">
      <c r="A695" s="258" t="s">
        <v>605</v>
      </c>
      <c r="B695" s="201">
        <v>6740.43</v>
      </c>
    </row>
    <row r="696" ht="20" customHeight="1" spans="1:2">
      <c r="A696" s="258" t="s">
        <v>124</v>
      </c>
      <c r="B696" s="255"/>
    </row>
    <row r="697" ht="20" customHeight="1" spans="1:2">
      <c r="A697" s="258" t="s">
        <v>606</v>
      </c>
      <c r="B697" s="201">
        <v>130</v>
      </c>
    </row>
    <row r="698" ht="20" customHeight="1" spans="1:2">
      <c r="A698" s="258" t="s">
        <v>607</v>
      </c>
      <c r="B698" s="255"/>
    </row>
    <row r="699" ht="20" customHeight="1" spans="1:2">
      <c r="A699" s="258" t="s">
        <v>608</v>
      </c>
      <c r="B699" s="201">
        <v>2175</v>
      </c>
    </row>
    <row r="700" ht="20" customHeight="1" spans="1:2">
      <c r="A700" s="252" t="s">
        <v>46</v>
      </c>
      <c r="B700" s="253">
        <f>B701+B711+B715+B724+B731+B738+B744+B747+B750+B751+B752+B758+B759+B760+B771</f>
        <v>847.55</v>
      </c>
    </row>
    <row r="701" ht="20" customHeight="1" spans="1:2">
      <c r="A701" s="258" t="s">
        <v>609</v>
      </c>
      <c r="B701" s="201">
        <f>SUM(B702:B710)</f>
        <v>0</v>
      </c>
    </row>
    <row r="702" ht="20" customHeight="1" spans="1:2">
      <c r="A702" s="258" t="s">
        <v>115</v>
      </c>
      <c r="B702" s="255"/>
    </row>
    <row r="703" ht="20" customHeight="1" spans="1:2">
      <c r="A703" s="258" t="s">
        <v>116</v>
      </c>
      <c r="B703" s="255"/>
    </row>
    <row r="704" ht="20" customHeight="1" spans="1:2">
      <c r="A704" s="258" t="s">
        <v>117</v>
      </c>
      <c r="B704" s="255"/>
    </row>
    <row r="705" ht="20" customHeight="1" spans="1:2">
      <c r="A705" s="258" t="s">
        <v>610</v>
      </c>
      <c r="B705" s="255"/>
    </row>
    <row r="706" ht="20" customHeight="1" spans="1:2">
      <c r="A706" s="258" t="s">
        <v>611</v>
      </c>
      <c r="B706" s="255"/>
    </row>
    <row r="707" ht="20" customHeight="1" spans="1:2">
      <c r="A707" s="258" t="s">
        <v>612</v>
      </c>
      <c r="B707" s="255"/>
    </row>
    <row r="708" ht="20" customHeight="1" spans="1:2">
      <c r="A708" s="258" t="s">
        <v>613</v>
      </c>
      <c r="B708" s="255"/>
    </row>
    <row r="709" ht="20" customHeight="1" spans="1:2">
      <c r="A709" s="258" t="s">
        <v>614</v>
      </c>
      <c r="B709" s="255"/>
    </row>
    <row r="710" ht="20" customHeight="1" spans="1:2">
      <c r="A710" s="258" t="s">
        <v>615</v>
      </c>
      <c r="B710" s="255"/>
    </row>
    <row r="711" ht="20" customHeight="1" spans="1:2">
      <c r="A711" s="258" t="s">
        <v>616</v>
      </c>
      <c r="B711" s="201">
        <f>SUM(B712:B714)</f>
        <v>6</v>
      </c>
    </row>
    <row r="712" ht="20" customHeight="1" spans="1:2">
      <c r="A712" s="258" t="s">
        <v>617</v>
      </c>
      <c r="B712" s="255"/>
    </row>
    <row r="713" ht="20" customHeight="1" spans="1:2">
      <c r="A713" s="258" t="s">
        <v>618</v>
      </c>
      <c r="B713" s="255"/>
    </row>
    <row r="714" ht="20" customHeight="1" spans="1:2">
      <c r="A714" s="258" t="s">
        <v>619</v>
      </c>
      <c r="B714" s="201">
        <v>6</v>
      </c>
    </row>
    <row r="715" ht="20" customHeight="1" spans="1:2">
      <c r="A715" s="258" t="s">
        <v>620</v>
      </c>
      <c r="B715" s="201">
        <f>SUM(B716:B723)</f>
        <v>31.83</v>
      </c>
    </row>
    <row r="716" ht="20" customHeight="1" spans="1:2">
      <c r="A716" s="258" t="s">
        <v>621</v>
      </c>
      <c r="B716" s="255"/>
    </row>
    <row r="717" ht="20" customHeight="1" spans="1:2">
      <c r="A717" s="258" t="s">
        <v>622</v>
      </c>
      <c r="B717" s="255"/>
    </row>
    <row r="718" ht="20" customHeight="1" spans="1:2">
      <c r="A718" s="258" t="s">
        <v>623</v>
      </c>
      <c r="B718" s="255"/>
    </row>
    <row r="719" ht="20" customHeight="1" spans="1:2">
      <c r="A719" s="258" t="s">
        <v>624</v>
      </c>
      <c r="B719" s="255"/>
    </row>
    <row r="720" ht="20" customHeight="1" spans="1:2">
      <c r="A720" s="258" t="s">
        <v>625</v>
      </c>
      <c r="B720" s="255"/>
    </row>
    <row r="721" ht="20" customHeight="1" spans="1:2">
      <c r="A721" s="258" t="s">
        <v>626</v>
      </c>
      <c r="B721" s="255"/>
    </row>
    <row r="722" ht="20" customHeight="1" spans="1:2">
      <c r="A722" s="258" t="s">
        <v>627</v>
      </c>
      <c r="B722" s="255"/>
    </row>
    <row r="723" ht="20" customHeight="1" spans="1:2">
      <c r="A723" s="258" t="s">
        <v>628</v>
      </c>
      <c r="B723" s="201">
        <v>31.83</v>
      </c>
    </row>
    <row r="724" ht="20" customHeight="1" spans="1:2">
      <c r="A724" s="258" t="s">
        <v>629</v>
      </c>
      <c r="B724" s="201">
        <f>SUM(B725:B730)</f>
        <v>49.72</v>
      </c>
    </row>
    <row r="725" ht="20" customHeight="1" spans="1:2">
      <c r="A725" s="258" t="s">
        <v>630</v>
      </c>
      <c r="B725" s="255"/>
    </row>
    <row r="726" ht="20" customHeight="1" spans="1:2">
      <c r="A726" s="258" t="s">
        <v>631</v>
      </c>
      <c r="B726" s="201">
        <v>49.72</v>
      </c>
    </row>
    <row r="727" ht="20" customHeight="1" spans="1:2">
      <c r="A727" s="258" t="s">
        <v>632</v>
      </c>
      <c r="B727" s="255"/>
    </row>
    <row r="728" ht="20" customHeight="1" spans="1:2">
      <c r="A728" s="258" t="s">
        <v>633</v>
      </c>
      <c r="B728" s="255"/>
    </row>
    <row r="729" ht="20" customHeight="1" spans="1:2">
      <c r="A729" s="258" t="s">
        <v>634</v>
      </c>
      <c r="B729" s="255"/>
    </row>
    <row r="730" ht="20" customHeight="1" spans="1:2">
      <c r="A730" s="258" t="s">
        <v>635</v>
      </c>
      <c r="B730" s="255"/>
    </row>
    <row r="731" ht="20" customHeight="1" spans="1:2">
      <c r="A731" s="258" t="s">
        <v>636</v>
      </c>
      <c r="B731" s="201">
        <f>SUM(B732:B737)</f>
        <v>0</v>
      </c>
    </row>
    <row r="732" ht="20" customHeight="1" spans="1:2">
      <c r="A732" s="258" t="s">
        <v>637</v>
      </c>
      <c r="B732" s="255"/>
    </row>
    <row r="733" ht="20" customHeight="1" spans="1:2">
      <c r="A733" s="258" t="s">
        <v>638</v>
      </c>
      <c r="B733" s="255"/>
    </row>
    <row r="734" ht="20" customHeight="1" spans="1:2">
      <c r="A734" s="258" t="s">
        <v>639</v>
      </c>
      <c r="B734" s="255"/>
    </row>
    <row r="735" ht="20" customHeight="1" spans="1:2">
      <c r="A735" s="258" t="s">
        <v>640</v>
      </c>
      <c r="B735" s="255"/>
    </row>
    <row r="736" ht="20" customHeight="1" spans="1:2">
      <c r="A736" s="258" t="s">
        <v>641</v>
      </c>
      <c r="B736" s="255"/>
    </row>
    <row r="737" ht="20" customHeight="1" spans="1:2">
      <c r="A737" s="258" t="s">
        <v>642</v>
      </c>
      <c r="B737" s="255"/>
    </row>
    <row r="738" ht="20" customHeight="1" spans="1:2">
      <c r="A738" s="258" t="s">
        <v>643</v>
      </c>
      <c r="B738" s="201">
        <f>SUM(B739:B743)</f>
        <v>0</v>
      </c>
    </row>
    <row r="739" ht="20" customHeight="1" spans="1:2">
      <c r="A739" s="258" t="s">
        <v>644</v>
      </c>
      <c r="B739" s="255"/>
    </row>
    <row r="740" ht="20" customHeight="1" spans="1:2">
      <c r="A740" s="258" t="s">
        <v>645</v>
      </c>
      <c r="B740" s="255"/>
    </row>
    <row r="741" ht="20" customHeight="1" spans="1:2">
      <c r="A741" s="258" t="s">
        <v>646</v>
      </c>
      <c r="B741" s="255"/>
    </row>
    <row r="742" ht="20" customHeight="1" spans="1:2">
      <c r="A742" s="258" t="s">
        <v>647</v>
      </c>
      <c r="B742" s="255"/>
    </row>
    <row r="743" ht="20" customHeight="1" spans="1:2">
      <c r="A743" s="258" t="s">
        <v>648</v>
      </c>
      <c r="B743" s="255"/>
    </row>
    <row r="744" ht="20" customHeight="1" spans="1:2">
      <c r="A744" s="258" t="s">
        <v>649</v>
      </c>
      <c r="B744" s="201">
        <f>SUM(B745:B746)</f>
        <v>0</v>
      </c>
    </row>
    <row r="745" ht="20" customHeight="1" spans="1:2">
      <c r="A745" s="258" t="s">
        <v>650</v>
      </c>
      <c r="B745" s="255"/>
    </row>
    <row r="746" ht="20" customHeight="1" spans="1:2">
      <c r="A746" s="258" t="s">
        <v>651</v>
      </c>
      <c r="B746" s="255"/>
    </row>
    <row r="747" ht="20" customHeight="1" spans="1:2">
      <c r="A747" s="258" t="s">
        <v>652</v>
      </c>
      <c r="B747" s="201">
        <f>SUM(B748:B749)</f>
        <v>0</v>
      </c>
    </row>
    <row r="748" ht="20" customHeight="1" spans="1:2">
      <c r="A748" s="258" t="s">
        <v>653</v>
      </c>
      <c r="B748" s="255"/>
    </row>
    <row r="749" ht="20" customHeight="1" spans="1:2">
      <c r="A749" s="258" t="s">
        <v>654</v>
      </c>
      <c r="B749" s="255"/>
    </row>
    <row r="750" ht="20" customHeight="1" spans="1:2">
      <c r="A750" s="258" t="s">
        <v>655</v>
      </c>
      <c r="B750" s="255"/>
    </row>
    <row r="751" ht="20" customHeight="1" spans="1:2">
      <c r="A751" s="258" t="s">
        <v>656</v>
      </c>
      <c r="B751" s="255"/>
    </row>
    <row r="752" ht="20" customHeight="1" spans="1:2">
      <c r="A752" s="258" t="s">
        <v>657</v>
      </c>
      <c r="B752" s="201">
        <f>SUM(B753:B757)</f>
        <v>0</v>
      </c>
    </row>
    <row r="753" ht="20" customHeight="1" spans="1:2">
      <c r="A753" s="258" t="s">
        <v>658</v>
      </c>
      <c r="B753" s="255"/>
    </row>
    <row r="754" ht="20" customHeight="1" spans="1:2">
      <c r="A754" s="258" t="s">
        <v>659</v>
      </c>
      <c r="B754" s="255"/>
    </row>
    <row r="755" ht="20" customHeight="1" spans="1:2">
      <c r="A755" s="258" t="s">
        <v>660</v>
      </c>
      <c r="B755" s="255"/>
    </row>
    <row r="756" ht="20" customHeight="1" spans="1:2">
      <c r="A756" s="258" t="s">
        <v>661</v>
      </c>
      <c r="B756" s="255"/>
    </row>
    <row r="757" ht="20" customHeight="1" spans="1:2">
      <c r="A757" s="258" t="s">
        <v>662</v>
      </c>
      <c r="B757" s="255"/>
    </row>
    <row r="758" ht="20" customHeight="1" spans="1:2">
      <c r="A758" s="258" t="s">
        <v>663</v>
      </c>
      <c r="B758" s="255"/>
    </row>
    <row r="759" ht="20" customHeight="1" spans="1:2">
      <c r="A759" s="258" t="s">
        <v>664</v>
      </c>
      <c r="B759" s="255"/>
    </row>
    <row r="760" ht="20" customHeight="1" spans="1:2">
      <c r="A760" s="258" t="s">
        <v>665</v>
      </c>
      <c r="B760" s="201">
        <f>SUM(B761:B770)</f>
        <v>0</v>
      </c>
    </row>
    <row r="761" ht="20" customHeight="1" spans="1:2">
      <c r="A761" s="258" t="s">
        <v>115</v>
      </c>
      <c r="B761" s="255"/>
    </row>
    <row r="762" ht="20" customHeight="1" spans="1:2">
      <c r="A762" s="258" t="s">
        <v>116</v>
      </c>
      <c r="B762" s="255"/>
    </row>
    <row r="763" ht="20" customHeight="1" spans="1:2">
      <c r="A763" s="258" t="s">
        <v>117</v>
      </c>
      <c r="B763" s="255"/>
    </row>
    <row r="764" ht="20" customHeight="1" spans="1:2">
      <c r="A764" s="258" t="s">
        <v>666</v>
      </c>
      <c r="B764" s="255"/>
    </row>
    <row r="765" ht="20" customHeight="1" spans="1:2">
      <c r="A765" s="258" t="s">
        <v>667</v>
      </c>
      <c r="B765" s="255"/>
    </row>
    <row r="766" ht="20" customHeight="1" spans="1:2">
      <c r="A766" s="258" t="s">
        <v>668</v>
      </c>
      <c r="B766" s="255"/>
    </row>
    <row r="767" ht="20" customHeight="1" spans="1:2">
      <c r="A767" s="258" t="s">
        <v>156</v>
      </c>
      <c r="B767" s="255"/>
    </row>
    <row r="768" ht="20" customHeight="1" spans="1:2">
      <c r="A768" s="258" t="s">
        <v>669</v>
      </c>
      <c r="B768" s="255"/>
    </row>
    <row r="769" ht="20" customHeight="1" spans="1:2">
      <c r="A769" s="258" t="s">
        <v>124</v>
      </c>
      <c r="B769" s="255"/>
    </row>
    <row r="770" ht="20" customHeight="1" spans="1:2">
      <c r="A770" s="258" t="s">
        <v>670</v>
      </c>
      <c r="B770" s="255"/>
    </row>
    <row r="771" ht="20" customHeight="1" spans="1:2">
      <c r="A771" s="258" t="s">
        <v>671</v>
      </c>
      <c r="B771" s="201">
        <v>760</v>
      </c>
    </row>
    <row r="772" ht="20" customHeight="1" spans="1:2">
      <c r="A772" s="252" t="s">
        <v>47</v>
      </c>
      <c r="B772" s="253">
        <f>B773+B784+B785+B788+B789+B790</f>
        <v>11091.33</v>
      </c>
    </row>
    <row r="773" ht="20" customHeight="1" spans="1:2">
      <c r="A773" s="258" t="s">
        <v>672</v>
      </c>
      <c r="B773" s="201">
        <f>SUM(B774:B783)</f>
        <v>4679.39</v>
      </c>
    </row>
    <row r="774" ht="20" customHeight="1" spans="1:2">
      <c r="A774" s="258" t="s">
        <v>115</v>
      </c>
      <c r="B774" s="201">
        <v>298.6</v>
      </c>
    </row>
    <row r="775" ht="20" customHeight="1" spans="1:2">
      <c r="A775" s="258" t="s">
        <v>116</v>
      </c>
      <c r="B775" s="255"/>
    </row>
    <row r="776" ht="20" customHeight="1" spans="1:2">
      <c r="A776" s="258" t="s">
        <v>117</v>
      </c>
      <c r="B776" s="255"/>
    </row>
    <row r="777" ht="20" customHeight="1" spans="1:2">
      <c r="A777" s="258" t="s">
        <v>673</v>
      </c>
      <c r="B777" s="201">
        <v>1604.24</v>
      </c>
    </row>
    <row r="778" ht="20" customHeight="1" spans="1:2">
      <c r="A778" s="258" t="s">
        <v>674</v>
      </c>
      <c r="B778" s="255"/>
    </row>
    <row r="779" ht="20" customHeight="1" spans="1:2">
      <c r="A779" s="258" t="s">
        <v>675</v>
      </c>
      <c r="B779" s="201">
        <v>685.2</v>
      </c>
    </row>
    <row r="780" ht="20" customHeight="1" spans="1:2">
      <c r="A780" s="258" t="s">
        <v>676</v>
      </c>
      <c r="B780" s="255"/>
    </row>
    <row r="781" ht="20" customHeight="1" spans="1:2">
      <c r="A781" s="258" t="s">
        <v>677</v>
      </c>
      <c r="B781" s="201">
        <v>478.14</v>
      </c>
    </row>
    <row r="782" ht="20" customHeight="1" spans="1:2">
      <c r="A782" s="258" t="s">
        <v>678</v>
      </c>
      <c r="B782" s="255"/>
    </row>
    <row r="783" ht="20" customHeight="1" spans="1:2">
      <c r="A783" s="258" t="s">
        <v>679</v>
      </c>
      <c r="B783" s="201">
        <v>1613.21</v>
      </c>
    </row>
    <row r="784" ht="20" customHeight="1" spans="1:2">
      <c r="A784" s="258" t="s">
        <v>680</v>
      </c>
      <c r="B784" s="201">
        <v>465.74</v>
      </c>
    </row>
    <row r="785" ht="20" customHeight="1" spans="1:2">
      <c r="A785" s="258" t="s">
        <v>681</v>
      </c>
      <c r="B785" s="201">
        <f>SUM(B786:B787)</f>
        <v>514.05</v>
      </c>
    </row>
    <row r="786" ht="20" customHeight="1" spans="1:2">
      <c r="A786" s="258" t="s">
        <v>682</v>
      </c>
      <c r="B786" s="255"/>
    </row>
    <row r="787" ht="20" customHeight="1" spans="1:2">
      <c r="A787" s="258" t="s">
        <v>683</v>
      </c>
      <c r="B787" s="201">
        <v>514.05</v>
      </c>
    </row>
    <row r="788" ht="20" customHeight="1" spans="1:2">
      <c r="A788" s="258" t="s">
        <v>684</v>
      </c>
      <c r="B788" s="201">
        <v>3755.36</v>
      </c>
    </row>
    <row r="789" ht="20" customHeight="1" spans="1:2">
      <c r="A789" s="258" t="s">
        <v>685</v>
      </c>
      <c r="B789" s="201">
        <v>169.47</v>
      </c>
    </row>
    <row r="790" ht="20" customHeight="1" spans="1:2">
      <c r="A790" s="258" t="s">
        <v>686</v>
      </c>
      <c r="B790" s="201">
        <v>1507.32</v>
      </c>
    </row>
    <row r="791" ht="20" customHeight="1" spans="1:2">
      <c r="A791" s="252" t="s">
        <v>48</v>
      </c>
      <c r="B791" s="253">
        <f>B792+B818+B840+B868+B879+B886+B892+B895</f>
        <v>98608.35</v>
      </c>
    </row>
    <row r="792" ht="20" customHeight="1" spans="1:2">
      <c r="A792" s="258" t="s">
        <v>687</v>
      </c>
      <c r="B792" s="201">
        <f>SUM(B793:B817)</f>
        <v>53944.83</v>
      </c>
    </row>
    <row r="793" ht="20" customHeight="1" spans="1:2">
      <c r="A793" s="258" t="s">
        <v>115</v>
      </c>
      <c r="B793" s="201">
        <v>1390.12</v>
      </c>
    </row>
    <row r="794" ht="20" customHeight="1" spans="1:2">
      <c r="A794" s="258" t="s">
        <v>116</v>
      </c>
      <c r="B794" s="255"/>
    </row>
    <row r="795" ht="20" customHeight="1" spans="1:2">
      <c r="A795" s="258" t="s">
        <v>117</v>
      </c>
      <c r="B795" s="255"/>
    </row>
    <row r="796" ht="20" customHeight="1" spans="1:2">
      <c r="A796" s="258" t="s">
        <v>124</v>
      </c>
      <c r="B796" s="201">
        <v>10191.9</v>
      </c>
    </row>
    <row r="797" ht="20" customHeight="1" spans="1:2">
      <c r="A797" s="258" t="s">
        <v>688</v>
      </c>
      <c r="B797" s="255"/>
    </row>
    <row r="798" ht="20" customHeight="1" spans="1:2">
      <c r="A798" s="258" t="s">
        <v>689</v>
      </c>
      <c r="B798" s="255"/>
    </row>
    <row r="799" ht="20" customHeight="1" spans="1:2">
      <c r="A799" s="258" t="s">
        <v>690</v>
      </c>
      <c r="B799" s="201">
        <v>18.72</v>
      </c>
    </row>
    <row r="800" ht="20" customHeight="1" spans="1:2">
      <c r="A800" s="258" t="s">
        <v>691</v>
      </c>
      <c r="B800" s="201">
        <v>35</v>
      </c>
    </row>
    <row r="801" ht="20" customHeight="1" spans="1:2">
      <c r="A801" s="258" t="s">
        <v>692</v>
      </c>
      <c r="B801" s="255"/>
    </row>
    <row r="802" ht="20" customHeight="1" spans="1:2">
      <c r="A802" s="258" t="s">
        <v>693</v>
      </c>
      <c r="B802" s="255"/>
    </row>
    <row r="803" ht="20" customHeight="1" spans="1:2">
      <c r="A803" s="258" t="s">
        <v>694</v>
      </c>
      <c r="B803" s="255"/>
    </row>
    <row r="804" ht="20" customHeight="1" spans="1:2">
      <c r="A804" s="258" t="s">
        <v>695</v>
      </c>
      <c r="B804" s="255"/>
    </row>
    <row r="805" ht="20" customHeight="1" spans="1:2">
      <c r="A805" s="258" t="s">
        <v>696</v>
      </c>
      <c r="B805" s="255"/>
    </row>
    <row r="806" ht="20" customHeight="1" spans="1:2">
      <c r="A806" s="258" t="s">
        <v>697</v>
      </c>
      <c r="B806" s="255"/>
    </row>
    <row r="807" ht="20" customHeight="1" spans="1:2">
      <c r="A807" s="258" t="s">
        <v>698</v>
      </c>
      <c r="B807" s="255"/>
    </row>
    <row r="808" ht="20" customHeight="1" spans="1:2">
      <c r="A808" s="258" t="s">
        <v>699</v>
      </c>
      <c r="B808" s="255"/>
    </row>
    <row r="809" ht="20" customHeight="1" spans="1:2">
      <c r="A809" s="258" t="s">
        <v>700</v>
      </c>
      <c r="B809" s="255"/>
    </row>
    <row r="810" ht="20" customHeight="1" spans="1:2">
      <c r="A810" s="258" t="s">
        <v>701</v>
      </c>
      <c r="B810" s="255"/>
    </row>
    <row r="811" ht="20" customHeight="1" spans="1:2">
      <c r="A811" s="258" t="s">
        <v>702</v>
      </c>
      <c r="B811" s="255"/>
    </row>
    <row r="812" ht="20" customHeight="1" spans="1:2">
      <c r="A812" s="258" t="s">
        <v>703</v>
      </c>
      <c r="B812" s="255"/>
    </row>
    <row r="813" ht="20" customHeight="1" spans="1:2">
      <c r="A813" s="258" t="s">
        <v>704</v>
      </c>
      <c r="B813" s="201">
        <v>4</v>
      </c>
    </row>
    <row r="814" ht="20" customHeight="1" spans="1:2">
      <c r="A814" s="258" t="s">
        <v>705</v>
      </c>
      <c r="B814" s="255"/>
    </row>
    <row r="815" ht="20" customHeight="1" spans="1:2">
      <c r="A815" s="258" t="s">
        <v>706</v>
      </c>
      <c r="B815" s="255"/>
    </row>
    <row r="816" ht="20" customHeight="1" spans="1:2">
      <c r="A816" s="258" t="s">
        <v>707</v>
      </c>
      <c r="B816" s="255"/>
    </row>
    <row r="817" ht="20" customHeight="1" spans="1:2">
      <c r="A817" s="258" t="s">
        <v>708</v>
      </c>
      <c r="B817" s="201">
        <v>42305.09</v>
      </c>
    </row>
    <row r="818" ht="20" customHeight="1" spans="1:2">
      <c r="A818" s="258" t="s">
        <v>709</v>
      </c>
      <c r="B818" s="201">
        <f>SUM(B819:B839)</f>
        <v>3197.04</v>
      </c>
    </row>
    <row r="819" ht="20" customHeight="1" spans="1:2">
      <c r="A819" s="258" t="s">
        <v>115</v>
      </c>
      <c r="B819" s="201">
        <v>66.94</v>
      </c>
    </row>
    <row r="820" ht="20" customHeight="1" spans="1:2">
      <c r="A820" s="258" t="s">
        <v>116</v>
      </c>
      <c r="B820" s="255"/>
    </row>
    <row r="821" ht="20" customHeight="1" spans="1:2">
      <c r="A821" s="258" t="s">
        <v>117</v>
      </c>
      <c r="B821" s="255"/>
    </row>
    <row r="822" ht="20" customHeight="1" spans="1:2">
      <c r="A822" s="258" t="s">
        <v>710</v>
      </c>
      <c r="B822" s="201">
        <v>2811.1</v>
      </c>
    </row>
    <row r="823" ht="20" customHeight="1" spans="1:2">
      <c r="A823" s="258" t="s">
        <v>711</v>
      </c>
      <c r="B823" s="255"/>
    </row>
    <row r="824" ht="20" customHeight="1" spans="1:2">
      <c r="A824" s="258" t="s">
        <v>712</v>
      </c>
      <c r="B824" s="255"/>
    </row>
    <row r="825" ht="20" customHeight="1" spans="1:2">
      <c r="A825" s="258" t="s">
        <v>713</v>
      </c>
      <c r="B825" s="255"/>
    </row>
    <row r="826" ht="20" customHeight="1" spans="1:2">
      <c r="A826" s="258" t="s">
        <v>714</v>
      </c>
      <c r="B826" s="255"/>
    </row>
    <row r="827" ht="20" customHeight="1" spans="1:2">
      <c r="A827" s="258" t="s">
        <v>715</v>
      </c>
      <c r="B827" s="255"/>
    </row>
    <row r="828" ht="20" customHeight="1" spans="1:2">
      <c r="A828" s="258" t="s">
        <v>716</v>
      </c>
      <c r="B828" s="255"/>
    </row>
    <row r="829" ht="20" customHeight="1" spans="1:2">
      <c r="A829" s="258" t="s">
        <v>717</v>
      </c>
      <c r="B829" s="255"/>
    </row>
    <row r="830" ht="20" customHeight="1" spans="1:2">
      <c r="A830" s="258" t="s">
        <v>718</v>
      </c>
      <c r="B830" s="255"/>
    </row>
    <row r="831" ht="20" customHeight="1" spans="1:2">
      <c r="A831" s="258" t="s">
        <v>719</v>
      </c>
      <c r="B831" s="255"/>
    </row>
    <row r="832" ht="20" customHeight="1" spans="1:2">
      <c r="A832" s="258" t="s">
        <v>720</v>
      </c>
      <c r="B832" s="255"/>
    </row>
    <row r="833" ht="20" customHeight="1" spans="1:2">
      <c r="A833" s="258" t="s">
        <v>721</v>
      </c>
      <c r="B833" s="255"/>
    </row>
    <row r="834" ht="20" customHeight="1" spans="1:2">
      <c r="A834" s="258" t="s">
        <v>722</v>
      </c>
      <c r="B834" s="255"/>
    </row>
    <row r="835" ht="20" customHeight="1" spans="1:2">
      <c r="A835" s="258" t="s">
        <v>723</v>
      </c>
      <c r="B835" s="255"/>
    </row>
    <row r="836" ht="20" customHeight="1" spans="1:2">
      <c r="A836" s="258" t="s">
        <v>724</v>
      </c>
      <c r="B836" s="201">
        <v>40</v>
      </c>
    </row>
    <row r="837" ht="20" customHeight="1" spans="1:2">
      <c r="A837" s="258" t="s">
        <v>725</v>
      </c>
      <c r="B837" s="255"/>
    </row>
    <row r="838" ht="20" customHeight="1" spans="1:2">
      <c r="A838" s="258" t="s">
        <v>694</v>
      </c>
      <c r="B838" s="255"/>
    </row>
    <row r="839" ht="20" customHeight="1" spans="1:2">
      <c r="A839" s="258" t="s">
        <v>726</v>
      </c>
      <c r="B839" s="201">
        <v>279</v>
      </c>
    </row>
    <row r="840" ht="20" customHeight="1" spans="1:2">
      <c r="A840" s="258" t="s">
        <v>727</v>
      </c>
      <c r="B840" s="201">
        <f>SUM(B841:B867)</f>
        <v>3188.04</v>
      </c>
    </row>
    <row r="841" ht="20" customHeight="1" spans="1:2">
      <c r="A841" s="258" t="s">
        <v>115</v>
      </c>
      <c r="B841" s="201">
        <v>67.76</v>
      </c>
    </row>
    <row r="842" ht="20" customHeight="1" spans="1:2">
      <c r="A842" s="258" t="s">
        <v>116</v>
      </c>
      <c r="B842" s="255"/>
    </row>
    <row r="843" ht="20" customHeight="1" spans="1:2">
      <c r="A843" s="258" t="s">
        <v>117</v>
      </c>
      <c r="B843" s="201">
        <v>71.76</v>
      </c>
    </row>
    <row r="844" ht="20" customHeight="1" spans="1:2">
      <c r="A844" s="258" t="s">
        <v>728</v>
      </c>
      <c r="B844" s="255"/>
    </row>
    <row r="845" ht="20" customHeight="1" spans="1:2">
      <c r="A845" s="258" t="s">
        <v>729</v>
      </c>
      <c r="B845" s="255"/>
    </row>
    <row r="846" ht="20" customHeight="1" spans="1:2">
      <c r="A846" s="258" t="s">
        <v>730</v>
      </c>
      <c r="B846" s="201">
        <v>488.85</v>
      </c>
    </row>
    <row r="847" ht="20" customHeight="1" spans="1:2">
      <c r="A847" s="258" t="s">
        <v>731</v>
      </c>
      <c r="B847" s="255"/>
    </row>
    <row r="848" ht="20" customHeight="1" spans="1:2">
      <c r="A848" s="258" t="s">
        <v>732</v>
      </c>
      <c r="B848" s="255"/>
    </row>
    <row r="849" ht="20" customHeight="1" spans="1:2">
      <c r="A849" s="258" t="s">
        <v>733</v>
      </c>
      <c r="B849" s="201">
        <v>240</v>
      </c>
    </row>
    <row r="850" ht="20" customHeight="1" spans="1:2">
      <c r="A850" s="258" t="s">
        <v>734</v>
      </c>
      <c r="B850" s="201">
        <v>93.94</v>
      </c>
    </row>
    <row r="851" ht="20" customHeight="1" spans="1:2">
      <c r="A851" s="258" t="s">
        <v>735</v>
      </c>
      <c r="B851" s="201">
        <v>1200.42</v>
      </c>
    </row>
    <row r="852" ht="20" customHeight="1" spans="1:2">
      <c r="A852" s="258" t="s">
        <v>736</v>
      </c>
      <c r="B852" s="201">
        <v>101.95</v>
      </c>
    </row>
    <row r="853" ht="20" customHeight="1" spans="1:2">
      <c r="A853" s="258" t="s">
        <v>737</v>
      </c>
      <c r="B853" s="201">
        <v>10</v>
      </c>
    </row>
    <row r="854" ht="20" customHeight="1" spans="1:2">
      <c r="A854" s="258" t="s">
        <v>738</v>
      </c>
      <c r="B854" s="201">
        <v>175.13</v>
      </c>
    </row>
    <row r="855" ht="20" customHeight="1" spans="1:2">
      <c r="A855" s="258" t="s">
        <v>739</v>
      </c>
      <c r="B855" s="255"/>
    </row>
    <row r="856" ht="20" customHeight="1" spans="1:2">
      <c r="A856" s="258" t="s">
        <v>740</v>
      </c>
      <c r="B856" s="201">
        <v>14.28</v>
      </c>
    </row>
    <row r="857" ht="20" customHeight="1" spans="1:2">
      <c r="A857" s="258" t="s">
        <v>741</v>
      </c>
      <c r="B857" s="201">
        <v>278.4</v>
      </c>
    </row>
    <row r="858" ht="20" customHeight="1" spans="1:2">
      <c r="A858" s="258" t="s">
        <v>742</v>
      </c>
      <c r="B858" s="255"/>
    </row>
    <row r="859" ht="20" customHeight="1" spans="1:2">
      <c r="A859" s="258" t="s">
        <v>743</v>
      </c>
      <c r="B859" s="201">
        <v>245.55</v>
      </c>
    </row>
    <row r="860" ht="20" customHeight="1" spans="1:2">
      <c r="A860" s="258" t="s">
        <v>744</v>
      </c>
      <c r="B860" s="255"/>
    </row>
    <row r="861" ht="20" customHeight="1" spans="1:2">
      <c r="A861" s="258" t="s">
        <v>745</v>
      </c>
      <c r="B861" s="255"/>
    </row>
    <row r="862" ht="20" customHeight="1" spans="1:2">
      <c r="A862" s="258" t="s">
        <v>721</v>
      </c>
      <c r="B862" s="255"/>
    </row>
    <row r="863" ht="20" customHeight="1" spans="1:2">
      <c r="A863" s="258" t="s">
        <v>746</v>
      </c>
      <c r="B863" s="255"/>
    </row>
    <row r="864" ht="20" customHeight="1" spans="1:2">
      <c r="A864" s="258" t="s">
        <v>747</v>
      </c>
      <c r="B864" s="255"/>
    </row>
    <row r="865" ht="20" customHeight="1" spans="1:2">
      <c r="A865" s="258" t="s">
        <v>748</v>
      </c>
      <c r="B865" s="255"/>
    </row>
    <row r="866" ht="20" customHeight="1" spans="1:2">
      <c r="A866" s="258" t="s">
        <v>749</v>
      </c>
      <c r="B866" s="255"/>
    </row>
    <row r="867" ht="20" customHeight="1" spans="1:2">
      <c r="A867" s="258" t="s">
        <v>750</v>
      </c>
      <c r="B867" s="201">
        <v>200</v>
      </c>
    </row>
    <row r="868" ht="20" customHeight="1" spans="1:2">
      <c r="A868" s="258" t="s">
        <v>751</v>
      </c>
      <c r="B868" s="201">
        <f>SUM(B869:B878)</f>
        <v>21440.83</v>
      </c>
    </row>
    <row r="869" ht="20" customHeight="1" spans="1:2">
      <c r="A869" s="258" t="s">
        <v>115</v>
      </c>
      <c r="B869" s="201">
        <v>287.03</v>
      </c>
    </row>
    <row r="870" ht="20" customHeight="1" spans="1:2">
      <c r="A870" s="258" t="s">
        <v>116</v>
      </c>
      <c r="B870" s="255"/>
    </row>
    <row r="871" ht="20" customHeight="1" spans="1:2">
      <c r="A871" s="258" t="s">
        <v>117</v>
      </c>
      <c r="B871" s="255"/>
    </row>
    <row r="872" ht="20" customHeight="1" spans="1:2">
      <c r="A872" s="258" t="s">
        <v>752</v>
      </c>
      <c r="B872" s="255"/>
    </row>
    <row r="873" ht="20" customHeight="1" spans="1:2">
      <c r="A873" s="258" t="s">
        <v>753</v>
      </c>
      <c r="B873" s="255"/>
    </row>
    <row r="874" ht="20" customHeight="1" spans="1:2">
      <c r="A874" s="258" t="s">
        <v>754</v>
      </c>
      <c r="B874" s="255"/>
    </row>
    <row r="875" ht="20" customHeight="1" spans="1:2">
      <c r="A875" s="258" t="s">
        <v>755</v>
      </c>
      <c r="B875" s="255"/>
    </row>
    <row r="876" ht="20" customHeight="1" spans="1:2">
      <c r="A876" s="258" t="s">
        <v>756</v>
      </c>
      <c r="B876" s="255"/>
    </row>
    <row r="877" ht="20" customHeight="1" spans="1:2">
      <c r="A877" s="258" t="s">
        <v>124</v>
      </c>
      <c r="B877" s="201">
        <v>168.67</v>
      </c>
    </row>
    <row r="878" ht="20" customHeight="1" spans="1:2">
      <c r="A878" s="258" t="s">
        <v>757</v>
      </c>
      <c r="B878" s="201">
        <v>20985.13</v>
      </c>
    </row>
    <row r="879" ht="20" customHeight="1" spans="1:2">
      <c r="A879" s="258" t="s">
        <v>758</v>
      </c>
      <c r="B879" s="201">
        <f>SUM(B880:B885)</f>
        <v>6580.76</v>
      </c>
    </row>
    <row r="880" ht="20" customHeight="1" spans="1:2">
      <c r="A880" s="258" t="s">
        <v>759</v>
      </c>
      <c r="B880" s="201">
        <v>33</v>
      </c>
    </row>
    <row r="881" ht="20" customHeight="1" spans="1:2">
      <c r="A881" s="258" t="s">
        <v>760</v>
      </c>
      <c r="B881" s="255"/>
    </row>
    <row r="882" ht="20" customHeight="1" spans="1:2">
      <c r="A882" s="258" t="s">
        <v>761</v>
      </c>
      <c r="B882" s="201">
        <v>5877.26</v>
      </c>
    </row>
    <row r="883" ht="20" customHeight="1" spans="1:2">
      <c r="A883" s="258" t="s">
        <v>762</v>
      </c>
      <c r="B883" s="255"/>
    </row>
    <row r="884" ht="20" customHeight="1" spans="1:2">
      <c r="A884" s="258" t="s">
        <v>763</v>
      </c>
      <c r="B884" s="201">
        <v>670.5</v>
      </c>
    </row>
    <row r="885" ht="20" customHeight="1" spans="1:2">
      <c r="A885" s="258" t="s">
        <v>764</v>
      </c>
      <c r="B885" s="255"/>
    </row>
    <row r="886" ht="20" customHeight="1" spans="1:2">
      <c r="A886" s="258" t="s">
        <v>765</v>
      </c>
      <c r="B886" s="201">
        <f>SUM(B887:B891)</f>
        <v>3956</v>
      </c>
    </row>
    <row r="887" ht="20" customHeight="1" spans="1:2">
      <c r="A887" s="258" t="s">
        <v>766</v>
      </c>
      <c r="B887" s="255"/>
    </row>
    <row r="888" ht="20" customHeight="1" spans="1:2">
      <c r="A888" s="258" t="s">
        <v>767</v>
      </c>
      <c r="B888" s="201">
        <v>3125</v>
      </c>
    </row>
    <row r="889" ht="20" customHeight="1" spans="1:2">
      <c r="A889" s="258" t="s">
        <v>768</v>
      </c>
      <c r="B889" s="201">
        <v>231</v>
      </c>
    </row>
    <row r="890" ht="20" customHeight="1" spans="1:2">
      <c r="A890" s="258" t="s">
        <v>769</v>
      </c>
      <c r="B890" s="255"/>
    </row>
    <row r="891" ht="20" customHeight="1" spans="1:2">
      <c r="A891" s="258" t="s">
        <v>770</v>
      </c>
      <c r="B891" s="201">
        <v>600</v>
      </c>
    </row>
    <row r="892" ht="20" customHeight="1" spans="1:2">
      <c r="A892" s="258" t="s">
        <v>771</v>
      </c>
      <c r="B892" s="201">
        <f>SUM(B893:B894)</f>
        <v>0</v>
      </c>
    </row>
    <row r="893" ht="20" customHeight="1" spans="1:2">
      <c r="A893" s="258" t="s">
        <v>772</v>
      </c>
      <c r="B893" s="255"/>
    </row>
    <row r="894" ht="20" customHeight="1" spans="1:2">
      <c r="A894" s="258" t="s">
        <v>773</v>
      </c>
      <c r="B894" s="255"/>
    </row>
    <row r="895" ht="20" customHeight="1" spans="1:2">
      <c r="A895" s="258" t="s">
        <v>774</v>
      </c>
      <c r="B895" s="201">
        <f>SUM(B896:B897)</f>
        <v>6300.85</v>
      </c>
    </row>
    <row r="896" ht="20" customHeight="1" spans="1:2">
      <c r="A896" s="258" t="s">
        <v>775</v>
      </c>
      <c r="B896" s="255"/>
    </row>
    <row r="897" ht="20" customHeight="1" spans="1:2">
      <c r="A897" s="258" t="s">
        <v>776</v>
      </c>
      <c r="B897" s="201">
        <v>6300.85</v>
      </c>
    </row>
    <row r="898" ht="20" customHeight="1" spans="1:2">
      <c r="A898" s="252" t="s">
        <v>49</v>
      </c>
      <c r="B898" s="253">
        <f>B899+B921+B931+B941+B948+B953</f>
        <v>5406.98</v>
      </c>
    </row>
    <row r="899" ht="20" customHeight="1" spans="1:2">
      <c r="A899" s="258" t="s">
        <v>777</v>
      </c>
      <c r="B899" s="201">
        <f>SUM(B900:B920)</f>
        <v>5379.09</v>
      </c>
    </row>
    <row r="900" ht="20" customHeight="1" spans="1:2">
      <c r="A900" s="258" t="s">
        <v>115</v>
      </c>
      <c r="B900" s="201">
        <v>1293.95</v>
      </c>
    </row>
    <row r="901" ht="20" customHeight="1" spans="1:2">
      <c r="A901" s="258" t="s">
        <v>116</v>
      </c>
      <c r="B901" s="201">
        <v>105</v>
      </c>
    </row>
    <row r="902" ht="20" customHeight="1" spans="1:2">
      <c r="A902" s="258" t="s">
        <v>117</v>
      </c>
      <c r="B902" s="255"/>
    </row>
    <row r="903" ht="20" customHeight="1" spans="1:2">
      <c r="A903" s="258" t="s">
        <v>778</v>
      </c>
      <c r="B903" s="255"/>
    </row>
    <row r="904" ht="20" customHeight="1" spans="1:2">
      <c r="A904" s="258" t="s">
        <v>779</v>
      </c>
      <c r="B904" s="201">
        <v>3119.27</v>
      </c>
    </row>
    <row r="905" ht="20" customHeight="1" spans="1:2">
      <c r="A905" s="258" t="s">
        <v>780</v>
      </c>
      <c r="B905" s="255"/>
    </row>
    <row r="906" ht="20" customHeight="1" spans="1:2">
      <c r="A906" s="258" t="s">
        <v>781</v>
      </c>
      <c r="B906" s="255"/>
    </row>
    <row r="907" ht="20" customHeight="1" spans="1:2">
      <c r="A907" s="258" t="s">
        <v>782</v>
      </c>
      <c r="B907" s="255"/>
    </row>
    <row r="908" ht="20" customHeight="1" spans="1:2">
      <c r="A908" s="258" t="s">
        <v>783</v>
      </c>
      <c r="B908" s="201">
        <v>73.2</v>
      </c>
    </row>
    <row r="909" ht="20" customHeight="1" spans="1:2">
      <c r="A909" s="258" t="s">
        <v>784</v>
      </c>
      <c r="B909" s="255"/>
    </row>
    <row r="910" ht="20" customHeight="1" spans="1:2">
      <c r="A910" s="258" t="s">
        <v>785</v>
      </c>
      <c r="B910" s="255"/>
    </row>
    <row r="911" ht="20" customHeight="1" spans="1:2">
      <c r="A911" s="258" t="s">
        <v>786</v>
      </c>
      <c r="B911" s="255"/>
    </row>
    <row r="912" ht="20" customHeight="1" spans="1:2">
      <c r="A912" s="258" t="s">
        <v>787</v>
      </c>
      <c r="B912" s="255"/>
    </row>
    <row r="913" ht="20" customHeight="1" spans="1:2">
      <c r="A913" s="258" t="s">
        <v>788</v>
      </c>
      <c r="B913" s="255"/>
    </row>
    <row r="914" ht="20" customHeight="1" spans="1:2">
      <c r="A914" s="258" t="s">
        <v>789</v>
      </c>
      <c r="B914" s="255"/>
    </row>
    <row r="915" ht="20" customHeight="1" spans="1:2">
      <c r="A915" s="258" t="s">
        <v>790</v>
      </c>
      <c r="B915" s="255"/>
    </row>
    <row r="916" ht="20" customHeight="1" spans="1:2">
      <c r="A916" s="258" t="s">
        <v>791</v>
      </c>
      <c r="B916" s="201">
        <v>3</v>
      </c>
    </row>
    <row r="917" ht="20" customHeight="1" spans="1:2">
      <c r="A917" s="258" t="s">
        <v>792</v>
      </c>
      <c r="B917" s="255"/>
    </row>
    <row r="918" ht="20" customHeight="1" spans="1:2">
      <c r="A918" s="258" t="s">
        <v>793</v>
      </c>
      <c r="B918" s="255"/>
    </row>
    <row r="919" ht="20" customHeight="1" spans="1:2">
      <c r="A919" s="258" t="s">
        <v>794</v>
      </c>
      <c r="B919" s="255"/>
    </row>
    <row r="920" ht="20" customHeight="1" spans="1:2">
      <c r="A920" s="258" t="s">
        <v>795</v>
      </c>
      <c r="B920" s="201">
        <v>784.67</v>
      </c>
    </row>
    <row r="921" ht="20" customHeight="1" spans="1:2">
      <c r="A921" s="258" t="s">
        <v>796</v>
      </c>
      <c r="B921" s="201">
        <f>SUM(B922:B930)</f>
        <v>0</v>
      </c>
    </row>
    <row r="922" ht="20" customHeight="1" spans="1:2">
      <c r="A922" s="258" t="s">
        <v>115</v>
      </c>
      <c r="B922" s="255"/>
    </row>
    <row r="923" ht="20" customHeight="1" spans="1:2">
      <c r="A923" s="258" t="s">
        <v>116</v>
      </c>
      <c r="B923" s="255"/>
    </row>
    <row r="924" ht="20" customHeight="1" spans="1:2">
      <c r="A924" s="258" t="s">
        <v>117</v>
      </c>
      <c r="B924" s="255"/>
    </row>
    <row r="925" ht="20" customHeight="1" spans="1:2">
      <c r="A925" s="258" t="s">
        <v>797</v>
      </c>
      <c r="B925" s="255"/>
    </row>
    <row r="926" ht="20" customHeight="1" spans="1:2">
      <c r="A926" s="258" t="s">
        <v>798</v>
      </c>
      <c r="B926" s="255"/>
    </row>
    <row r="927" ht="20" customHeight="1" spans="1:2">
      <c r="A927" s="258" t="s">
        <v>799</v>
      </c>
      <c r="B927" s="255"/>
    </row>
    <row r="928" ht="20" customHeight="1" spans="1:2">
      <c r="A928" s="258" t="s">
        <v>800</v>
      </c>
      <c r="B928" s="255"/>
    </row>
    <row r="929" ht="20" customHeight="1" spans="1:2">
      <c r="A929" s="258" t="s">
        <v>801</v>
      </c>
      <c r="B929" s="255"/>
    </row>
    <row r="930" ht="20" customHeight="1" spans="1:2">
      <c r="A930" s="258" t="s">
        <v>802</v>
      </c>
      <c r="B930" s="255"/>
    </row>
    <row r="931" ht="20" customHeight="1" spans="1:2">
      <c r="A931" s="258" t="s">
        <v>803</v>
      </c>
      <c r="B931" s="201">
        <f>SUM(B932:B940)</f>
        <v>0</v>
      </c>
    </row>
    <row r="932" ht="20" customHeight="1" spans="1:2">
      <c r="A932" s="258" t="s">
        <v>115</v>
      </c>
      <c r="B932" s="255"/>
    </row>
    <row r="933" ht="20" customHeight="1" spans="1:2">
      <c r="A933" s="258" t="s">
        <v>116</v>
      </c>
      <c r="B933" s="255"/>
    </row>
    <row r="934" ht="20" customHeight="1" spans="1:2">
      <c r="A934" s="258" t="s">
        <v>117</v>
      </c>
      <c r="B934" s="255"/>
    </row>
    <row r="935" ht="20" customHeight="1" spans="1:2">
      <c r="A935" s="258" t="s">
        <v>804</v>
      </c>
      <c r="B935" s="255"/>
    </row>
    <row r="936" ht="20" customHeight="1" spans="1:2">
      <c r="A936" s="258" t="s">
        <v>805</v>
      </c>
      <c r="B936" s="255"/>
    </row>
    <row r="937" ht="20" customHeight="1" spans="1:2">
      <c r="A937" s="258" t="s">
        <v>806</v>
      </c>
      <c r="B937" s="255"/>
    </row>
    <row r="938" ht="20" customHeight="1" spans="1:2">
      <c r="A938" s="258" t="s">
        <v>807</v>
      </c>
      <c r="B938" s="255"/>
    </row>
    <row r="939" ht="20" customHeight="1" spans="1:2">
      <c r="A939" s="258" t="s">
        <v>808</v>
      </c>
      <c r="B939" s="255"/>
    </row>
    <row r="940" ht="20" customHeight="1" spans="1:2">
      <c r="A940" s="258" t="s">
        <v>809</v>
      </c>
      <c r="B940" s="255"/>
    </row>
    <row r="941" ht="20" customHeight="1" spans="1:2">
      <c r="A941" s="258" t="s">
        <v>810</v>
      </c>
      <c r="B941" s="201">
        <f>SUM(B942:B947)</f>
        <v>0</v>
      </c>
    </row>
    <row r="942" ht="20" customHeight="1" spans="1:2">
      <c r="A942" s="258" t="s">
        <v>115</v>
      </c>
      <c r="B942" s="255"/>
    </row>
    <row r="943" ht="20" customHeight="1" spans="1:2">
      <c r="A943" s="258" t="s">
        <v>116</v>
      </c>
      <c r="B943" s="255"/>
    </row>
    <row r="944" ht="20" customHeight="1" spans="1:2">
      <c r="A944" s="258" t="s">
        <v>117</v>
      </c>
      <c r="B944" s="255"/>
    </row>
    <row r="945" ht="20" customHeight="1" spans="1:2">
      <c r="A945" s="258" t="s">
        <v>801</v>
      </c>
      <c r="B945" s="255"/>
    </row>
    <row r="946" ht="20" customHeight="1" spans="1:2">
      <c r="A946" s="258" t="s">
        <v>811</v>
      </c>
      <c r="B946" s="255"/>
    </row>
    <row r="947" ht="20" customHeight="1" spans="1:2">
      <c r="A947" s="258" t="s">
        <v>812</v>
      </c>
      <c r="B947" s="255"/>
    </row>
    <row r="948" ht="20" customHeight="1" spans="1:2">
      <c r="A948" s="258" t="s">
        <v>813</v>
      </c>
      <c r="B948" s="201">
        <f>SUM(B949:B952)</f>
        <v>0</v>
      </c>
    </row>
    <row r="949" ht="20" customHeight="1" spans="1:2">
      <c r="A949" s="258" t="s">
        <v>814</v>
      </c>
      <c r="B949" s="255"/>
    </row>
    <row r="950" ht="20" customHeight="1" spans="1:2">
      <c r="A950" s="258" t="s">
        <v>815</v>
      </c>
      <c r="B950" s="255"/>
    </row>
    <row r="951" ht="20" customHeight="1" spans="1:2">
      <c r="A951" s="258" t="s">
        <v>816</v>
      </c>
      <c r="B951" s="255"/>
    </row>
    <row r="952" ht="20" customHeight="1" spans="1:2">
      <c r="A952" s="258" t="s">
        <v>817</v>
      </c>
      <c r="B952" s="255"/>
    </row>
    <row r="953" ht="20" customHeight="1" spans="1:2">
      <c r="A953" s="258" t="s">
        <v>818</v>
      </c>
      <c r="B953" s="201">
        <f>SUM(B954:B955)</f>
        <v>27.89</v>
      </c>
    </row>
    <row r="954" ht="20" customHeight="1" spans="1:2">
      <c r="A954" s="258" t="s">
        <v>819</v>
      </c>
      <c r="B954" s="255"/>
    </row>
    <row r="955" ht="20" customHeight="1" spans="1:2">
      <c r="A955" s="258" t="s">
        <v>820</v>
      </c>
      <c r="B955" s="201">
        <v>27.89</v>
      </c>
    </row>
    <row r="956" ht="20" customHeight="1" spans="1:2">
      <c r="A956" s="252" t="s">
        <v>50</v>
      </c>
      <c r="B956" s="253">
        <f>B957+B967+B983+B988+B999+B1006+B1014</f>
        <v>2292.17</v>
      </c>
    </row>
    <row r="957" ht="20" customHeight="1" spans="1:2">
      <c r="A957" s="258" t="s">
        <v>821</v>
      </c>
      <c r="B957" s="201">
        <f>SUM(B958:B966)</f>
        <v>0</v>
      </c>
    </row>
    <row r="958" ht="20" customHeight="1" spans="1:2">
      <c r="A958" s="258" t="s">
        <v>115</v>
      </c>
      <c r="B958" s="255"/>
    </row>
    <row r="959" ht="20" customHeight="1" spans="1:2">
      <c r="A959" s="258" t="s">
        <v>116</v>
      </c>
      <c r="B959" s="255"/>
    </row>
    <row r="960" ht="20" customHeight="1" spans="1:2">
      <c r="A960" s="258" t="s">
        <v>117</v>
      </c>
      <c r="B960" s="255"/>
    </row>
    <row r="961" ht="20" customHeight="1" spans="1:2">
      <c r="A961" s="258" t="s">
        <v>822</v>
      </c>
      <c r="B961" s="255"/>
    </row>
    <row r="962" ht="20" customHeight="1" spans="1:2">
      <c r="A962" s="258" t="s">
        <v>823</v>
      </c>
      <c r="B962" s="255"/>
    </row>
    <row r="963" ht="20" customHeight="1" spans="1:2">
      <c r="A963" s="258" t="s">
        <v>824</v>
      </c>
      <c r="B963" s="255"/>
    </row>
    <row r="964" ht="20" customHeight="1" spans="1:2">
      <c r="A964" s="258" t="s">
        <v>825</v>
      </c>
      <c r="B964" s="255"/>
    </row>
    <row r="965" ht="20" customHeight="1" spans="1:2">
      <c r="A965" s="258" t="s">
        <v>826</v>
      </c>
      <c r="B965" s="255"/>
    </row>
    <row r="966" ht="20" customHeight="1" spans="1:2">
      <c r="A966" s="258" t="s">
        <v>827</v>
      </c>
      <c r="B966" s="255"/>
    </row>
    <row r="967" ht="20" customHeight="1" spans="1:2">
      <c r="A967" s="258" t="s">
        <v>828</v>
      </c>
      <c r="B967" s="201">
        <f>SUM(B968:B982)</f>
        <v>0</v>
      </c>
    </row>
    <row r="968" ht="20" customHeight="1" spans="1:2">
      <c r="A968" s="258" t="s">
        <v>115</v>
      </c>
      <c r="B968" s="255"/>
    </row>
    <row r="969" ht="20" customHeight="1" spans="1:2">
      <c r="A969" s="258" t="s">
        <v>116</v>
      </c>
      <c r="B969" s="255"/>
    </row>
    <row r="970" ht="20" customHeight="1" spans="1:2">
      <c r="A970" s="258" t="s">
        <v>117</v>
      </c>
      <c r="B970" s="255"/>
    </row>
    <row r="971" ht="20" customHeight="1" spans="1:2">
      <c r="A971" s="258" t="s">
        <v>829</v>
      </c>
      <c r="B971" s="255"/>
    </row>
    <row r="972" ht="20" customHeight="1" spans="1:2">
      <c r="A972" s="258" t="s">
        <v>830</v>
      </c>
      <c r="B972" s="255"/>
    </row>
    <row r="973" ht="20" customHeight="1" spans="1:2">
      <c r="A973" s="258" t="s">
        <v>831</v>
      </c>
      <c r="B973" s="255"/>
    </row>
    <row r="974" ht="20" customHeight="1" spans="1:2">
      <c r="A974" s="258" t="s">
        <v>832</v>
      </c>
      <c r="B974" s="255"/>
    </row>
    <row r="975" ht="20" customHeight="1" spans="1:2">
      <c r="A975" s="258" t="s">
        <v>833</v>
      </c>
      <c r="B975" s="255"/>
    </row>
    <row r="976" ht="20" customHeight="1" spans="1:2">
      <c r="A976" s="258" t="s">
        <v>834</v>
      </c>
      <c r="B976" s="255"/>
    </row>
    <row r="977" ht="20" customHeight="1" spans="1:2">
      <c r="A977" s="258" t="s">
        <v>835</v>
      </c>
      <c r="B977" s="255"/>
    </row>
    <row r="978" ht="20" customHeight="1" spans="1:2">
      <c r="A978" s="258" t="s">
        <v>836</v>
      </c>
      <c r="B978" s="255"/>
    </row>
    <row r="979" ht="20" customHeight="1" spans="1:2">
      <c r="A979" s="258" t="s">
        <v>837</v>
      </c>
      <c r="B979" s="255"/>
    </row>
    <row r="980" ht="20" customHeight="1" spans="1:2">
      <c r="A980" s="258" t="s">
        <v>838</v>
      </c>
      <c r="B980" s="255"/>
    </row>
    <row r="981" ht="20" customHeight="1" spans="1:2">
      <c r="A981" s="258" t="s">
        <v>839</v>
      </c>
      <c r="B981" s="255"/>
    </row>
    <row r="982" ht="20" customHeight="1" spans="1:2">
      <c r="A982" s="258" t="s">
        <v>840</v>
      </c>
      <c r="B982" s="255"/>
    </row>
    <row r="983" ht="20" customHeight="1" spans="1:2">
      <c r="A983" s="258" t="s">
        <v>841</v>
      </c>
      <c r="B983" s="201">
        <f>SUM(B984:B987)</f>
        <v>0</v>
      </c>
    </row>
    <row r="984" ht="20" customHeight="1" spans="1:2">
      <c r="A984" s="258" t="s">
        <v>115</v>
      </c>
      <c r="B984" s="255"/>
    </row>
    <row r="985" ht="20" customHeight="1" spans="1:2">
      <c r="A985" s="258" t="s">
        <v>116</v>
      </c>
      <c r="B985" s="255"/>
    </row>
    <row r="986" ht="20" customHeight="1" spans="1:2">
      <c r="A986" s="258" t="s">
        <v>117</v>
      </c>
      <c r="B986" s="255"/>
    </row>
    <row r="987" ht="20" customHeight="1" spans="1:2">
      <c r="A987" s="258" t="s">
        <v>842</v>
      </c>
      <c r="B987" s="255"/>
    </row>
    <row r="988" ht="20" customHeight="1" spans="1:2">
      <c r="A988" s="258" t="s">
        <v>843</v>
      </c>
      <c r="B988" s="201">
        <f>SUM(B989:B998)</f>
        <v>555.43</v>
      </c>
    </row>
    <row r="989" ht="20" customHeight="1" spans="1:2">
      <c r="A989" s="258" t="s">
        <v>115</v>
      </c>
      <c r="B989" s="201">
        <v>290.22</v>
      </c>
    </row>
    <row r="990" ht="20" customHeight="1" spans="1:2">
      <c r="A990" s="258" t="s">
        <v>116</v>
      </c>
      <c r="B990" s="255"/>
    </row>
    <row r="991" ht="20" customHeight="1" spans="1:2">
      <c r="A991" s="258" t="s">
        <v>117</v>
      </c>
      <c r="B991" s="255"/>
    </row>
    <row r="992" ht="20" customHeight="1" spans="1:2">
      <c r="A992" s="258" t="s">
        <v>844</v>
      </c>
      <c r="B992" s="255"/>
    </row>
    <row r="993" ht="20" customHeight="1" spans="1:2">
      <c r="A993" s="258" t="s">
        <v>845</v>
      </c>
      <c r="B993" s="255"/>
    </row>
    <row r="994" ht="20" customHeight="1" spans="1:2">
      <c r="A994" s="258" t="s">
        <v>846</v>
      </c>
      <c r="B994" s="255"/>
    </row>
    <row r="995" ht="20" customHeight="1" spans="1:2">
      <c r="A995" s="258" t="s">
        <v>847</v>
      </c>
      <c r="B995" s="255"/>
    </row>
    <row r="996" ht="20" customHeight="1" spans="1:2">
      <c r="A996" s="258" t="s">
        <v>848</v>
      </c>
      <c r="B996" s="255"/>
    </row>
    <row r="997" ht="20" customHeight="1" spans="1:2">
      <c r="A997" s="258" t="s">
        <v>124</v>
      </c>
      <c r="B997" s="255"/>
    </row>
    <row r="998" ht="20" customHeight="1" spans="1:2">
      <c r="A998" s="258" t="s">
        <v>849</v>
      </c>
      <c r="B998" s="201">
        <v>265.21</v>
      </c>
    </row>
    <row r="999" ht="20" customHeight="1" spans="1:2">
      <c r="A999" s="258" t="s">
        <v>850</v>
      </c>
      <c r="B999" s="201">
        <f>SUM(B1000:B1005)</f>
        <v>1736.74</v>
      </c>
    </row>
    <row r="1000" ht="20" customHeight="1" spans="1:2">
      <c r="A1000" s="258" t="s">
        <v>115</v>
      </c>
      <c r="B1000" s="201">
        <v>152.97</v>
      </c>
    </row>
    <row r="1001" ht="20" customHeight="1" spans="1:2">
      <c r="A1001" s="258" t="s">
        <v>116</v>
      </c>
      <c r="B1001" s="201">
        <v>284.77</v>
      </c>
    </row>
    <row r="1002" ht="20" customHeight="1" spans="1:2">
      <c r="A1002" s="258" t="s">
        <v>117</v>
      </c>
      <c r="B1002" s="201">
        <v>99</v>
      </c>
    </row>
    <row r="1003" ht="20" customHeight="1" spans="1:2">
      <c r="A1003" s="258" t="s">
        <v>851</v>
      </c>
      <c r="B1003" s="255"/>
    </row>
    <row r="1004" ht="20" customHeight="1" spans="1:2">
      <c r="A1004" s="258" t="s">
        <v>852</v>
      </c>
      <c r="B1004" s="255"/>
    </row>
    <row r="1005" ht="20" customHeight="1" spans="1:2">
      <c r="A1005" s="258" t="s">
        <v>853</v>
      </c>
      <c r="B1005" s="201">
        <v>1200</v>
      </c>
    </row>
    <row r="1006" ht="20" customHeight="1" spans="1:2">
      <c r="A1006" s="258" t="s">
        <v>854</v>
      </c>
      <c r="B1006" s="201">
        <f>SUM(B1007:B1013)</f>
        <v>0</v>
      </c>
    </row>
    <row r="1007" ht="20" customHeight="1" spans="1:2">
      <c r="A1007" s="258" t="s">
        <v>115</v>
      </c>
      <c r="B1007" s="255"/>
    </row>
    <row r="1008" ht="20" customHeight="1" spans="1:2">
      <c r="A1008" s="258" t="s">
        <v>116</v>
      </c>
      <c r="B1008" s="255"/>
    </row>
    <row r="1009" ht="20" customHeight="1" spans="1:2">
      <c r="A1009" s="258" t="s">
        <v>117</v>
      </c>
      <c r="B1009" s="255"/>
    </row>
    <row r="1010" ht="20" customHeight="1" spans="1:2">
      <c r="A1010" s="258" t="s">
        <v>855</v>
      </c>
      <c r="B1010" s="255"/>
    </row>
    <row r="1011" ht="20" customHeight="1" spans="1:2">
      <c r="A1011" s="258" t="s">
        <v>856</v>
      </c>
      <c r="B1011" s="255"/>
    </row>
    <row r="1012" ht="20" customHeight="1" spans="1:2">
      <c r="A1012" s="258" t="s">
        <v>857</v>
      </c>
      <c r="B1012" s="255"/>
    </row>
    <row r="1013" ht="20" customHeight="1" spans="1:2">
      <c r="A1013" s="258" t="s">
        <v>858</v>
      </c>
      <c r="B1013" s="255"/>
    </row>
    <row r="1014" ht="20" customHeight="1" spans="1:2">
      <c r="A1014" s="258" t="s">
        <v>859</v>
      </c>
      <c r="B1014" s="201">
        <f>SUM(B1015:B1019)</f>
        <v>0</v>
      </c>
    </row>
    <row r="1015" ht="20" customHeight="1" spans="1:2">
      <c r="A1015" s="258" t="s">
        <v>860</v>
      </c>
      <c r="B1015" s="255"/>
    </row>
    <row r="1016" ht="20" customHeight="1" spans="1:2">
      <c r="A1016" s="258" t="s">
        <v>861</v>
      </c>
      <c r="B1016" s="255"/>
    </row>
    <row r="1017" ht="20" customHeight="1" spans="1:2">
      <c r="A1017" s="258" t="s">
        <v>862</v>
      </c>
      <c r="B1017" s="255"/>
    </row>
    <row r="1018" ht="20" customHeight="1" spans="1:2">
      <c r="A1018" s="258" t="s">
        <v>863</v>
      </c>
      <c r="B1018" s="255"/>
    </row>
    <row r="1019" ht="20" customHeight="1" spans="1:2">
      <c r="A1019" s="258" t="s">
        <v>864</v>
      </c>
      <c r="B1019" s="255"/>
    </row>
    <row r="1020" ht="20" customHeight="1" spans="1:2">
      <c r="A1020" s="252" t="s">
        <v>51</v>
      </c>
      <c r="B1020" s="253">
        <f>B1021+B1031+B1037</f>
        <v>801.31</v>
      </c>
    </row>
    <row r="1021" ht="20" customHeight="1" spans="1:2">
      <c r="A1021" s="258" t="s">
        <v>865</v>
      </c>
      <c r="B1021" s="201">
        <f>SUM(B1022:B1030)</f>
        <v>801.31</v>
      </c>
    </row>
    <row r="1022" ht="20" customHeight="1" spans="1:2">
      <c r="A1022" s="258" t="s">
        <v>115</v>
      </c>
      <c r="B1022" s="201">
        <v>482.92</v>
      </c>
    </row>
    <row r="1023" ht="20" customHeight="1" spans="1:2">
      <c r="A1023" s="258" t="s">
        <v>116</v>
      </c>
      <c r="B1023" s="255"/>
    </row>
    <row r="1024" ht="20" customHeight="1" spans="1:2">
      <c r="A1024" s="258" t="s">
        <v>117</v>
      </c>
      <c r="B1024" s="255"/>
    </row>
    <row r="1025" ht="20" customHeight="1" spans="1:2">
      <c r="A1025" s="258" t="s">
        <v>866</v>
      </c>
      <c r="B1025" s="255"/>
    </row>
    <row r="1026" ht="20" customHeight="1" spans="1:2">
      <c r="A1026" s="258" t="s">
        <v>867</v>
      </c>
      <c r="B1026" s="255"/>
    </row>
    <row r="1027" ht="20" customHeight="1" spans="1:2">
      <c r="A1027" s="258" t="s">
        <v>868</v>
      </c>
      <c r="B1027" s="255"/>
    </row>
    <row r="1028" ht="20" customHeight="1" spans="1:2">
      <c r="A1028" s="258" t="s">
        <v>869</v>
      </c>
      <c r="B1028" s="255"/>
    </row>
    <row r="1029" ht="20" customHeight="1" spans="1:2">
      <c r="A1029" s="258" t="s">
        <v>124</v>
      </c>
      <c r="B1029" s="201">
        <v>188.39</v>
      </c>
    </row>
    <row r="1030" ht="20" customHeight="1" spans="1:2">
      <c r="A1030" s="258" t="s">
        <v>870</v>
      </c>
      <c r="B1030" s="201">
        <v>130</v>
      </c>
    </row>
    <row r="1031" ht="20" customHeight="1" spans="1:2">
      <c r="A1031" s="258" t="s">
        <v>871</v>
      </c>
      <c r="B1031" s="201">
        <f>SUM(B1032:B1036)</f>
        <v>0</v>
      </c>
    </row>
    <row r="1032" ht="20" customHeight="1" spans="1:2">
      <c r="A1032" s="258" t="s">
        <v>115</v>
      </c>
      <c r="B1032" s="255"/>
    </row>
    <row r="1033" ht="20" customHeight="1" spans="1:2">
      <c r="A1033" s="258" t="s">
        <v>116</v>
      </c>
      <c r="B1033" s="255"/>
    </row>
    <row r="1034" ht="20" customHeight="1" spans="1:2">
      <c r="A1034" s="258" t="s">
        <v>117</v>
      </c>
      <c r="B1034" s="255"/>
    </row>
    <row r="1035" ht="20" customHeight="1" spans="1:2">
      <c r="A1035" s="258" t="s">
        <v>872</v>
      </c>
      <c r="B1035" s="255"/>
    </row>
    <row r="1036" ht="20" customHeight="1" spans="1:2">
      <c r="A1036" s="258" t="s">
        <v>873</v>
      </c>
      <c r="B1036" s="255"/>
    </row>
    <row r="1037" ht="20" customHeight="1" spans="1:2">
      <c r="A1037" s="258" t="s">
        <v>874</v>
      </c>
      <c r="B1037" s="201">
        <f>SUM(B1038:B1039)</f>
        <v>0</v>
      </c>
    </row>
    <row r="1038" ht="20" customHeight="1" spans="1:2">
      <c r="A1038" s="258" t="s">
        <v>875</v>
      </c>
      <c r="B1038" s="255"/>
    </row>
    <row r="1039" ht="20" customHeight="1" spans="1:2">
      <c r="A1039" s="258" t="s">
        <v>876</v>
      </c>
      <c r="B1039" s="255"/>
    </row>
    <row r="1040" ht="20" customHeight="1" spans="1:2">
      <c r="A1040" s="252" t="s">
        <v>52</v>
      </c>
      <c r="B1040" s="253">
        <f>B1041+B1048+B1058+B1064+B1067</f>
        <v>100</v>
      </c>
    </row>
    <row r="1041" ht="20" customHeight="1" spans="1:2">
      <c r="A1041" s="258" t="s">
        <v>877</v>
      </c>
      <c r="B1041" s="201">
        <f>SUM(B1042:B1047)</f>
        <v>0</v>
      </c>
    </row>
    <row r="1042" ht="20" customHeight="1" spans="1:2">
      <c r="A1042" s="258" t="s">
        <v>115</v>
      </c>
      <c r="B1042" s="255"/>
    </row>
    <row r="1043" ht="20" customHeight="1" spans="1:2">
      <c r="A1043" s="258" t="s">
        <v>116</v>
      </c>
      <c r="B1043" s="255"/>
    </row>
    <row r="1044" ht="20" customHeight="1" spans="1:2">
      <c r="A1044" s="258" t="s">
        <v>117</v>
      </c>
      <c r="B1044" s="255"/>
    </row>
    <row r="1045" ht="20" customHeight="1" spans="1:2">
      <c r="A1045" s="258" t="s">
        <v>878</v>
      </c>
      <c r="B1045" s="255"/>
    </row>
    <row r="1046" ht="20" customHeight="1" spans="1:2">
      <c r="A1046" s="258" t="s">
        <v>124</v>
      </c>
      <c r="B1046" s="255"/>
    </row>
    <row r="1047" ht="20" customHeight="1" spans="1:2">
      <c r="A1047" s="258" t="s">
        <v>879</v>
      </c>
      <c r="B1047" s="255"/>
    </row>
    <row r="1048" ht="20" customHeight="1" spans="1:2">
      <c r="A1048" s="258" t="s">
        <v>880</v>
      </c>
      <c r="B1048" s="201">
        <f>SUM(B1049:B1057)</f>
        <v>0</v>
      </c>
    </row>
    <row r="1049" ht="20" customHeight="1" spans="1:2">
      <c r="A1049" s="258" t="s">
        <v>881</v>
      </c>
      <c r="B1049" s="255"/>
    </row>
    <row r="1050" ht="20" customHeight="1" spans="1:2">
      <c r="A1050" s="258" t="s">
        <v>882</v>
      </c>
      <c r="B1050" s="255"/>
    </row>
    <row r="1051" ht="20" customHeight="1" spans="1:2">
      <c r="A1051" s="258" t="s">
        <v>883</v>
      </c>
      <c r="B1051" s="255"/>
    </row>
    <row r="1052" ht="20" customHeight="1" spans="1:2">
      <c r="A1052" s="258" t="s">
        <v>884</v>
      </c>
      <c r="B1052" s="255"/>
    </row>
    <row r="1053" ht="20" customHeight="1" spans="1:2">
      <c r="A1053" s="258" t="s">
        <v>885</v>
      </c>
      <c r="B1053" s="255"/>
    </row>
    <row r="1054" ht="20" customHeight="1" spans="1:2">
      <c r="A1054" s="258" t="s">
        <v>886</v>
      </c>
      <c r="B1054" s="255"/>
    </row>
    <row r="1055" ht="20" customHeight="1" spans="1:2">
      <c r="A1055" s="258" t="s">
        <v>887</v>
      </c>
      <c r="B1055" s="255"/>
    </row>
    <row r="1056" ht="20" customHeight="1" spans="1:2">
      <c r="A1056" s="258" t="s">
        <v>888</v>
      </c>
      <c r="B1056" s="255"/>
    </row>
    <row r="1057" ht="20" customHeight="1" spans="1:2">
      <c r="A1057" s="258" t="s">
        <v>889</v>
      </c>
      <c r="B1057" s="255"/>
    </row>
    <row r="1058" ht="20" customHeight="1" spans="1:2">
      <c r="A1058" s="258" t="s">
        <v>890</v>
      </c>
      <c r="B1058" s="201">
        <f>SUM(B1059:B1063)</f>
        <v>0</v>
      </c>
    </row>
    <row r="1059" ht="20" customHeight="1" spans="1:2">
      <c r="A1059" s="258" t="s">
        <v>891</v>
      </c>
      <c r="B1059" s="255"/>
    </row>
    <row r="1060" ht="20" customHeight="1" spans="1:2">
      <c r="A1060" s="258" t="s">
        <v>892</v>
      </c>
      <c r="B1060" s="255"/>
    </row>
    <row r="1061" ht="20" customHeight="1" spans="1:2">
      <c r="A1061" s="258" t="s">
        <v>893</v>
      </c>
      <c r="B1061" s="255"/>
    </row>
    <row r="1062" ht="20" customHeight="1" spans="1:2">
      <c r="A1062" s="258" t="s">
        <v>894</v>
      </c>
      <c r="B1062" s="255"/>
    </row>
    <row r="1063" ht="20" customHeight="1" spans="1:2">
      <c r="A1063" s="258" t="s">
        <v>895</v>
      </c>
      <c r="B1063" s="255"/>
    </row>
    <row r="1064" ht="20" customHeight="1" spans="1:2">
      <c r="A1064" s="258" t="s">
        <v>896</v>
      </c>
      <c r="B1064" s="201">
        <f>SUM(B1065:B1066)</f>
        <v>0</v>
      </c>
    </row>
    <row r="1065" ht="20" customHeight="1" spans="1:2">
      <c r="A1065" s="258" t="s">
        <v>897</v>
      </c>
      <c r="B1065" s="255"/>
    </row>
    <row r="1066" ht="20" customHeight="1" spans="1:2">
      <c r="A1066" s="258" t="s">
        <v>898</v>
      </c>
      <c r="B1066" s="255"/>
    </row>
    <row r="1067" ht="20" customHeight="1" spans="1:2">
      <c r="A1067" s="258" t="s">
        <v>899</v>
      </c>
      <c r="B1067" s="201">
        <f>SUM(B1068:B1069)</f>
        <v>100</v>
      </c>
    </row>
    <row r="1068" ht="20" customHeight="1" spans="1:2">
      <c r="A1068" s="258" t="s">
        <v>900</v>
      </c>
      <c r="B1068" s="255"/>
    </row>
    <row r="1069" ht="20" customHeight="1" spans="1:2">
      <c r="A1069" s="258" t="s">
        <v>901</v>
      </c>
      <c r="B1069" s="201">
        <v>100</v>
      </c>
    </row>
    <row r="1070" ht="20" customHeight="1" spans="1:2">
      <c r="A1070" s="252" t="s">
        <v>53</v>
      </c>
      <c r="B1070" s="253">
        <f>SUM(B1071:B1079)</f>
        <v>0</v>
      </c>
    </row>
    <row r="1071" ht="20" customHeight="1" spans="1:2">
      <c r="A1071" s="258" t="s">
        <v>902</v>
      </c>
      <c r="B1071" s="255"/>
    </row>
    <row r="1072" ht="20" customHeight="1" spans="1:2">
      <c r="A1072" s="258" t="s">
        <v>903</v>
      </c>
      <c r="B1072" s="255"/>
    </row>
    <row r="1073" ht="20" customHeight="1" spans="1:2">
      <c r="A1073" s="258" t="s">
        <v>904</v>
      </c>
      <c r="B1073" s="255"/>
    </row>
    <row r="1074" ht="20" customHeight="1" spans="1:2">
      <c r="A1074" s="258" t="s">
        <v>905</v>
      </c>
      <c r="B1074" s="255"/>
    </row>
    <row r="1075" ht="20" customHeight="1" spans="1:2">
      <c r="A1075" s="258" t="s">
        <v>906</v>
      </c>
      <c r="B1075" s="255"/>
    </row>
    <row r="1076" ht="20" customHeight="1" spans="1:2">
      <c r="A1076" s="258" t="s">
        <v>687</v>
      </c>
      <c r="B1076" s="255"/>
    </row>
    <row r="1077" ht="20" customHeight="1" spans="1:2">
      <c r="A1077" s="258" t="s">
        <v>907</v>
      </c>
      <c r="B1077" s="255"/>
    </row>
    <row r="1078" ht="20" customHeight="1" spans="1:2">
      <c r="A1078" s="258" t="s">
        <v>908</v>
      </c>
      <c r="B1078" s="255"/>
    </row>
    <row r="1079" ht="20" customHeight="1" spans="1:2">
      <c r="A1079" s="258" t="s">
        <v>909</v>
      </c>
      <c r="B1079" s="255"/>
    </row>
    <row r="1080" ht="20" customHeight="1" spans="1:2">
      <c r="A1080" s="252" t="s">
        <v>54</v>
      </c>
      <c r="B1080" s="253">
        <f>B1081+B1108+B1123</f>
        <v>2450.02</v>
      </c>
    </row>
    <row r="1081" ht="20" customHeight="1" spans="1:2">
      <c r="A1081" s="258" t="s">
        <v>910</v>
      </c>
      <c r="B1081" s="201">
        <f>SUM(B1082:B1107)</f>
        <v>2370.98</v>
      </c>
    </row>
    <row r="1082" ht="20" customHeight="1" spans="1:2">
      <c r="A1082" s="258" t="s">
        <v>115</v>
      </c>
      <c r="B1082" s="201">
        <v>838.9</v>
      </c>
    </row>
    <row r="1083" ht="20" customHeight="1" spans="1:2">
      <c r="A1083" s="258" t="s">
        <v>116</v>
      </c>
      <c r="B1083" s="255"/>
    </row>
    <row r="1084" ht="20" customHeight="1" spans="1:2">
      <c r="A1084" s="258" t="s">
        <v>117</v>
      </c>
      <c r="B1084" s="255"/>
    </row>
    <row r="1085" ht="20" customHeight="1" spans="1:2">
      <c r="A1085" s="258" t="s">
        <v>911</v>
      </c>
      <c r="B1085" s="255"/>
    </row>
    <row r="1086" ht="20" customHeight="1" spans="1:2">
      <c r="A1086" s="258" t="s">
        <v>912</v>
      </c>
      <c r="B1086" s="201">
        <v>1364.1</v>
      </c>
    </row>
    <row r="1087" ht="20" customHeight="1" spans="1:2">
      <c r="A1087" s="258" t="s">
        <v>913</v>
      </c>
      <c r="B1087" s="255"/>
    </row>
    <row r="1088" ht="20" customHeight="1" spans="1:2">
      <c r="A1088" s="258" t="s">
        <v>914</v>
      </c>
      <c r="B1088" s="255"/>
    </row>
    <row r="1089" ht="20" customHeight="1" spans="1:2">
      <c r="A1089" s="258" t="s">
        <v>915</v>
      </c>
      <c r="B1089" s="255"/>
    </row>
    <row r="1090" ht="20" customHeight="1" spans="1:2">
      <c r="A1090" s="258" t="s">
        <v>916</v>
      </c>
      <c r="B1090" s="255"/>
    </row>
    <row r="1091" ht="20" customHeight="1" spans="1:2">
      <c r="A1091" s="258" t="s">
        <v>917</v>
      </c>
      <c r="B1091" s="255"/>
    </row>
    <row r="1092" ht="20" customHeight="1" spans="1:2">
      <c r="A1092" s="258" t="s">
        <v>918</v>
      </c>
      <c r="B1092" s="255"/>
    </row>
    <row r="1093" ht="20" customHeight="1" spans="1:2">
      <c r="A1093" s="258" t="s">
        <v>919</v>
      </c>
      <c r="B1093" s="255"/>
    </row>
    <row r="1094" ht="20" customHeight="1" spans="1:2">
      <c r="A1094" s="258" t="s">
        <v>920</v>
      </c>
      <c r="B1094" s="255"/>
    </row>
    <row r="1095" ht="20" customHeight="1" spans="1:2">
      <c r="A1095" s="258" t="s">
        <v>921</v>
      </c>
      <c r="B1095" s="255"/>
    </row>
    <row r="1096" ht="20" customHeight="1" spans="1:2">
      <c r="A1096" s="258" t="s">
        <v>922</v>
      </c>
      <c r="B1096" s="255"/>
    </row>
    <row r="1097" ht="20" customHeight="1" spans="1:2">
      <c r="A1097" s="258" t="s">
        <v>923</v>
      </c>
      <c r="B1097" s="255"/>
    </row>
    <row r="1098" ht="20" customHeight="1" spans="1:2">
      <c r="A1098" s="258" t="s">
        <v>924</v>
      </c>
      <c r="B1098" s="255"/>
    </row>
    <row r="1099" ht="20" customHeight="1" spans="1:2">
      <c r="A1099" s="258" t="s">
        <v>925</v>
      </c>
      <c r="B1099" s="255"/>
    </row>
    <row r="1100" ht="20" customHeight="1" spans="1:2">
      <c r="A1100" s="258" t="s">
        <v>926</v>
      </c>
      <c r="B1100" s="255"/>
    </row>
    <row r="1101" ht="20" customHeight="1" spans="1:2">
      <c r="A1101" s="258" t="s">
        <v>927</v>
      </c>
      <c r="B1101" s="255"/>
    </row>
    <row r="1102" ht="20" customHeight="1" spans="1:2">
      <c r="A1102" s="258" t="s">
        <v>928</v>
      </c>
      <c r="B1102" s="255"/>
    </row>
    <row r="1103" ht="20" customHeight="1" spans="1:2">
      <c r="A1103" s="258" t="s">
        <v>929</v>
      </c>
      <c r="B1103" s="255"/>
    </row>
    <row r="1104" ht="20" customHeight="1" spans="1:2">
      <c r="A1104" s="258" t="s">
        <v>930</v>
      </c>
      <c r="B1104" s="255"/>
    </row>
    <row r="1105" ht="20" customHeight="1" spans="1:2">
      <c r="A1105" s="258" t="s">
        <v>931</v>
      </c>
      <c r="B1105" s="255"/>
    </row>
    <row r="1106" ht="20" customHeight="1" spans="1:2">
      <c r="A1106" s="258" t="s">
        <v>124</v>
      </c>
      <c r="B1106" s="255"/>
    </row>
    <row r="1107" ht="20" customHeight="1" spans="1:2">
      <c r="A1107" s="258" t="s">
        <v>932</v>
      </c>
      <c r="B1107" s="201">
        <v>167.98</v>
      </c>
    </row>
    <row r="1108" ht="20" customHeight="1" spans="1:2">
      <c r="A1108" s="258" t="s">
        <v>933</v>
      </c>
      <c r="B1108" s="201">
        <f>SUM(B1109:B1122)</f>
        <v>79.04</v>
      </c>
    </row>
    <row r="1109" ht="20" customHeight="1" spans="1:2">
      <c r="A1109" s="258" t="s">
        <v>115</v>
      </c>
      <c r="B1109" s="255"/>
    </row>
    <row r="1110" ht="20" customHeight="1" spans="1:2">
      <c r="A1110" s="258" t="s">
        <v>116</v>
      </c>
      <c r="B1110" s="255"/>
    </row>
    <row r="1111" ht="20" customHeight="1" spans="1:2">
      <c r="A1111" s="258" t="s">
        <v>117</v>
      </c>
      <c r="B1111" s="255"/>
    </row>
    <row r="1112" ht="20" customHeight="1" spans="1:2">
      <c r="A1112" s="258" t="s">
        <v>934</v>
      </c>
      <c r="B1112" s="201">
        <v>59.04</v>
      </c>
    </row>
    <row r="1113" ht="20" customHeight="1" spans="1:2">
      <c r="A1113" s="258" t="s">
        <v>935</v>
      </c>
      <c r="B1113" s="201">
        <v>9</v>
      </c>
    </row>
    <row r="1114" ht="20" customHeight="1" spans="1:2">
      <c r="A1114" s="258" t="s">
        <v>936</v>
      </c>
      <c r="B1114" s="255"/>
    </row>
    <row r="1115" ht="20" customHeight="1" spans="1:2">
      <c r="A1115" s="258" t="s">
        <v>937</v>
      </c>
      <c r="B1115" s="255"/>
    </row>
    <row r="1116" ht="20" customHeight="1" spans="1:2">
      <c r="A1116" s="258" t="s">
        <v>938</v>
      </c>
      <c r="B1116" s="201">
        <v>11</v>
      </c>
    </row>
    <row r="1117" ht="20" customHeight="1" spans="1:2">
      <c r="A1117" s="258" t="s">
        <v>939</v>
      </c>
      <c r="B1117" s="255"/>
    </row>
    <row r="1118" ht="20" customHeight="1" spans="1:2">
      <c r="A1118" s="258" t="s">
        <v>940</v>
      </c>
      <c r="B1118" s="255"/>
    </row>
    <row r="1119" ht="20" customHeight="1" spans="1:2">
      <c r="A1119" s="258" t="s">
        <v>941</v>
      </c>
      <c r="B1119" s="255"/>
    </row>
    <row r="1120" ht="20" customHeight="1" spans="1:2">
      <c r="A1120" s="258" t="s">
        <v>942</v>
      </c>
      <c r="B1120" s="255"/>
    </row>
    <row r="1121" ht="20" customHeight="1" spans="1:2">
      <c r="A1121" s="258" t="s">
        <v>943</v>
      </c>
      <c r="B1121" s="255"/>
    </row>
    <row r="1122" ht="20" customHeight="1" spans="1:2">
      <c r="A1122" s="258" t="s">
        <v>944</v>
      </c>
      <c r="B1122" s="255"/>
    </row>
    <row r="1123" ht="20" customHeight="1" spans="1:2">
      <c r="A1123" s="258" t="s">
        <v>945</v>
      </c>
      <c r="B1123" s="255"/>
    </row>
    <row r="1124" ht="20" customHeight="1" spans="1:2">
      <c r="A1124" s="252" t="s">
        <v>55</v>
      </c>
      <c r="B1124" s="253">
        <f>B1125+B1136+B1140</f>
        <v>21962.86</v>
      </c>
    </row>
    <row r="1125" ht="20" customHeight="1" spans="1:2">
      <c r="A1125" s="258" t="s">
        <v>946</v>
      </c>
      <c r="B1125" s="201">
        <f>SUM(B1126:B1135)</f>
        <v>6158</v>
      </c>
    </row>
    <row r="1126" ht="20" customHeight="1" spans="1:2">
      <c r="A1126" s="258" t="s">
        <v>947</v>
      </c>
      <c r="B1126" s="255"/>
    </row>
    <row r="1127" ht="20" customHeight="1" spans="1:2">
      <c r="A1127" s="258" t="s">
        <v>948</v>
      </c>
      <c r="B1127" s="255"/>
    </row>
    <row r="1128" ht="20" customHeight="1" spans="1:2">
      <c r="A1128" s="258" t="s">
        <v>949</v>
      </c>
      <c r="B1128" s="201">
        <v>1003</v>
      </c>
    </row>
    <row r="1129" ht="20" customHeight="1" spans="1:2">
      <c r="A1129" s="258" t="s">
        <v>950</v>
      </c>
      <c r="B1129" s="255"/>
    </row>
    <row r="1130" ht="20" customHeight="1" spans="1:2">
      <c r="A1130" s="258" t="s">
        <v>951</v>
      </c>
      <c r="B1130" s="255"/>
    </row>
    <row r="1131" ht="20" customHeight="1" spans="1:2">
      <c r="A1131" s="258" t="s">
        <v>952</v>
      </c>
      <c r="B1131" s="255"/>
    </row>
    <row r="1132" ht="20" customHeight="1" spans="1:2">
      <c r="A1132" s="258" t="s">
        <v>953</v>
      </c>
      <c r="B1132" s="201">
        <v>3531</v>
      </c>
    </row>
    <row r="1133" ht="20" customHeight="1" spans="1:2">
      <c r="A1133" s="258" t="s">
        <v>954</v>
      </c>
      <c r="B1133" s="201">
        <v>1624</v>
      </c>
    </row>
    <row r="1134" ht="20" customHeight="1" spans="1:2">
      <c r="A1134" s="258" t="s">
        <v>955</v>
      </c>
      <c r="B1134" s="255"/>
    </row>
    <row r="1135" ht="20" customHeight="1" spans="1:2">
      <c r="A1135" s="258" t="s">
        <v>956</v>
      </c>
      <c r="B1135" s="255"/>
    </row>
    <row r="1136" ht="20" customHeight="1" spans="1:2">
      <c r="A1136" s="258" t="s">
        <v>957</v>
      </c>
      <c r="B1136" s="201">
        <f>SUM(B1137:B1139)</f>
        <v>15804.86</v>
      </c>
    </row>
    <row r="1137" ht="20" customHeight="1" spans="1:2">
      <c r="A1137" s="258" t="s">
        <v>958</v>
      </c>
      <c r="B1137" s="201">
        <v>15804.86</v>
      </c>
    </row>
    <row r="1138" ht="20" customHeight="1" spans="1:2">
      <c r="A1138" s="258" t="s">
        <v>959</v>
      </c>
      <c r="B1138" s="255"/>
    </row>
    <row r="1139" ht="20" customHeight="1" spans="1:2">
      <c r="A1139" s="258" t="s">
        <v>960</v>
      </c>
      <c r="B1139" s="255"/>
    </row>
    <row r="1140" ht="20" customHeight="1" spans="1:2">
      <c r="A1140" s="258" t="s">
        <v>961</v>
      </c>
      <c r="B1140" s="201">
        <f>SUM(B1141:B1143)</f>
        <v>0</v>
      </c>
    </row>
    <row r="1141" ht="20" customHeight="1" spans="1:2">
      <c r="A1141" s="258" t="s">
        <v>962</v>
      </c>
      <c r="B1141" s="255"/>
    </row>
    <row r="1142" ht="20" customHeight="1" spans="1:2">
      <c r="A1142" s="258" t="s">
        <v>963</v>
      </c>
      <c r="B1142" s="255"/>
    </row>
    <row r="1143" ht="20" customHeight="1" spans="1:2">
      <c r="A1143" s="258" t="s">
        <v>964</v>
      </c>
      <c r="B1143" s="255"/>
    </row>
    <row r="1144" ht="20" customHeight="1" spans="1:2">
      <c r="A1144" s="252" t="s">
        <v>56</v>
      </c>
      <c r="B1144" s="253">
        <f>B1145+B1163+B1169+B1175</f>
        <v>1504.59</v>
      </c>
    </row>
    <row r="1145" ht="20" customHeight="1" spans="1:2">
      <c r="A1145" s="258" t="s">
        <v>965</v>
      </c>
      <c r="B1145" s="201">
        <f>SUM(B1146:B1162)</f>
        <v>1504.59</v>
      </c>
    </row>
    <row r="1146" ht="20" customHeight="1" spans="1:2">
      <c r="A1146" s="258" t="s">
        <v>115</v>
      </c>
      <c r="B1146" s="201">
        <v>339.88</v>
      </c>
    </row>
    <row r="1147" ht="20" customHeight="1" spans="1:2">
      <c r="A1147" s="258" t="s">
        <v>116</v>
      </c>
      <c r="B1147" s="255"/>
    </row>
    <row r="1148" ht="20" customHeight="1" spans="1:2">
      <c r="A1148" s="258" t="s">
        <v>117</v>
      </c>
      <c r="B1148" s="255"/>
    </row>
    <row r="1149" ht="20" customHeight="1" spans="1:2">
      <c r="A1149" s="258" t="s">
        <v>966</v>
      </c>
      <c r="B1149" s="255"/>
    </row>
    <row r="1150" ht="20" customHeight="1" spans="1:2">
      <c r="A1150" s="258" t="s">
        <v>967</v>
      </c>
      <c r="B1150" s="255"/>
    </row>
    <row r="1151" ht="20" customHeight="1" spans="1:2">
      <c r="A1151" s="258" t="s">
        <v>968</v>
      </c>
      <c r="B1151" s="201">
        <v>10</v>
      </c>
    </row>
    <row r="1152" ht="20" customHeight="1" spans="1:2">
      <c r="A1152" s="258" t="s">
        <v>969</v>
      </c>
      <c r="B1152" s="255"/>
    </row>
    <row r="1153" ht="20" customHeight="1" spans="1:2">
      <c r="A1153" s="258" t="s">
        <v>970</v>
      </c>
      <c r="B1153" s="255"/>
    </row>
    <row r="1154" ht="20" customHeight="1" spans="1:2">
      <c r="A1154" s="258" t="s">
        <v>971</v>
      </c>
      <c r="B1154" s="255"/>
    </row>
    <row r="1155" ht="20" customHeight="1" spans="1:2">
      <c r="A1155" s="258" t="s">
        <v>972</v>
      </c>
      <c r="B1155" s="255"/>
    </row>
    <row r="1156" ht="20" customHeight="1" spans="1:2">
      <c r="A1156" s="258" t="s">
        <v>973</v>
      </c>
      <c r="B1156" s="255"/>
    </row>
    <row r="1157" ht="20" customHeight="1" spans="1:2">
      <c r="A1157" s="258" t="s">
        <v>974</v>
      </c>
      <c r="B1157" s="255"/>
    </row>
    <row r="1158" ht="20" customHeight="1" spans="1:2">
      <c r="A1158" s="258" t="s">
        <v>975</v>
      </c>
      <c r="B1158" s="255"/>
    </row>
    <row r="1159" ht="20" customHeight="1" spans="1:2">
      <c r="A1159" s="258" t="s">
        <v>976</v>
      </c>
      <c r="B1159" s="255"/>
    </row>
    <row r="1160" ht="20" customHeight="1" spans="1:2">
      <c r="A1160" s="258" t="s">
        <v>977</v>
      </c>
      <c r="B1160" s="255"/>
    </row>
    <row r="1161" ht="20" customHeight="1" spans="1:2">
      <c r="A1161" s="258" t="s">
        <v>124</v>
      </c>
      <c r="B1161" s="201">
        <v>34.71</v>
      </c>
    </row>
    <row r="1162" ht="20" customHeight="1" spans="1:2">
      <c r="A1162" s="258" t="s">
        <v>978</v>
      </c>
      <c r="B1162" s="201">
        <v>1120</v>
      </c>
    </row>
    <row r="1163" ht="20" customHeight="1" spans="1:2">
      <c r="A1163" s="258" t="s">
        <v>979</v>
      </c>
      <c r="B1163" s="201">
        <f>SUM(B1164:B1168)</f>
        <v>0</v>
      </c>
    </row>
    <row r="1164" ht="20" customHeight="1" spans="1:2">
      <c r="A1164" s="258" t="s">
        <v>980</v>
      </c>
      <c r="B1164" s="255"/>
    </row>
    <row r="1165" ht="20" customHeight="1" spans="1:2">
      <c r="A1165" s="258" t="s">
        <v>981</v>
      </c>
      <c r="B1165" s="255"/>
    </row>
    <row r="1166" ht="20" customHeight="1" spans="1:2">
      <c r="A1166" s="258" t="s">
        <v>982</v>
      </c>
      <c r="B1166" s="255"/>
    </row>
    <row r="1167" ht="20" customHeight="1" spans="1:2">
      <c r="A1167" s="258" t="s">
        <v>983</v>
      </c>
      <c r="B1167" s="255"/>
    </row>
    <row r="1168" ht="20" customHeight="1" spans="1:2">
      <c r="A1168" s="258" t="s">
        <v>984</v>
      </c>
      <c r="B1168" s="255"/>
    </row>
    <row r="1169" ht="20" customHeight="1" spans="1:2">
      <c r="A1169" s="258" t="s">
        <v>985</v>
      </c>
      <c r="B1169" s="201">
        <f>SUM(B1170:B1174)</f>
        <v>0</v>
      </c>
    </row>
    <row r="1170" ht="20" customHeight="1" spans="1:2">
      <c r="A1170" s="258" t="s">
        <v>986</v>
      </c>
      <c r="B1170" s="255"/>
    </row>
    <row r="1171" ht="20" customHeight="1" spans="1:2">
      <c r="A1171" s="258" t="s">
        <v>987</v>
      </c>
      <c r="B1171" s="255"/>
    </row>
    <row r="1172" ht="20" customHeight="1" spans="1:2">
      <c r="A1172" s="258" t="s">
        <v>988</v>
      </c>
      <c r="B1172" s="255"/>
    </row>
    <row r="1173" ht="20" customHeight="1" spans="1:2">
      <c r="A1173" s="258" t="s">
        <v>989</v>
      </c>
      <c r="B1173" s="255"/>
    </row>
    <row r="1174" ht="20" customHeight="1" spans="1:2">
      <c r="A1174" s="258" t="s">
        <v>990</v>
      </c>
      <c r="B1174" s="255"/>
    </row>
    <row r="1175" ht="20" customHeight="1" spans="1:2">
      <c r="A1175" s="258" t="s">
        <v>991</v>
      </c>
      <c r="B1175" s="201">
        <f>SUM(B1176:B1187)</f>
        <v>0</v>
      </c>
    </row>
    <row r="1176" ht="20" customHeight="1" spans="1:2">
      <c r="A1176" s="258" t="s">
        <v>992</v>
      </c>
      <c r="B1176" s="255"/>
    </row>
    <row r="1177" ht="20" customHeight="1" spans="1:2">
      <c r="A1177" s="258" t="s">
        <v>993</v>
      </c>
      <c r="B1177" s="255"/>
    </row>
    <row r="1178" ht="20" customHeight="1" spans="1:2">
      <c r="A1178" s="258" t="s">
        <v>994</v>
      </c>
      <c r="B1178" s="255"/>
    </row>
    <row r="1179" ht="20" customHeight="1" spans="1:2">
      <c r="A1179" s="258" t="s">
        <v>995</v>
      </c>
      <c r="B1179" s="255"/>
    </row>
    <row r="1180" ht="20" customHeight="1" spans="1:2">
      <c r="A1180" s="258" t="s">
        <v>996</v>
      </c>
      <c r="B1180" s="255"/>
    </row>
    <row r="1181" ht="20" customHeight="1" spans="1:2">
      <c r="A1181" s="258" t="s">
        <v>997</v>
      </c>
      <c r="B1181" s="255"/>
    </row>
    <row r="1182" ht="20" customHeight="1" spans="1:2">
      <c r="A1182" s="258" t="s">
        <v>998</v>
      </c>
      <c r="B1182" s="255"/>
    </row>
    <row r="1183" ht="20" customHeight="1" spans="1:2">
      <c r="A1183" s="258" t="s">
        <v>999</v>
      </c>
      <c r="B1183" s="255"/>
    </row>
    <row r="1184" ht="20" customHeight="1" spans="1:2">
      <c r="A1184" s="258" t="s">
        <v>1000</v>
      </c>
      <c r="B1184" s="255"/>
    </row>
    <row r="1185" ht="20" customHeight="1" spans="1:2">
      <c r="A1185" s="258" t="s">
        <v>1001</v>
      </c>
      <c r="B1185" s="255"/>
    </row>
    <row r="1186" ht="20" customHeight="1" spans="1:2">
      <c r="A1186" s="258" t="s">
        <v>1002</v>
      </c>
      <c r="B1186" s="255"/>
    </row>
    <row r="1187" ht="20" customHeight="1" spans="1:2">
      <c r="A1187" s="258" t="s">
        <v>1003</v>
      </c>
      <c r="B1187" s="255"/>
    </row>
    <row r="1188" ht="20" customHeight="1" spans="1:2">
      <c r="A1188" s="252" t="s">
        <v>57</v>
      </c>
      <c r="B1188" s="253">
        <f>B1189+B1200+B1206+B1214+B1227+B1231+B1235</f>
        <v>1247.1</v>
      </c>
    </row>
    <row r="1189" ht="20" customHeight="1" spans="1:2">
      <c r="A1189" s="258" t="s">
        <v>1004</v>
      </c>
      <c r="B1189" s="201">
        <f>SUM(B1190:B1199)</f>
        <v>985.1</v>
      </c>
    </row>
    <row r="1190" ht="20" customHeight="1" spans="1:2">
      <c r="A1190" s="258" t="s">
        <v>115</v>
      </c>
      <c r="B1190" s="201">
        <v>311.3</v>
      </c>
    </row>
    <row r="1191" ht="20" customHeight="1" spans="1:2">
      <c r="A1191" s="258" t="s">
        <v>116</v>
      </c>
      <c r="B1191" s="201">
        <v>16</v>
      </c>
    </row>
    <row r="1192" ht="20" customHeight="1" spans="1:2">
      <c r="A1192" s="258" t="s">
        <v>117</v>
      </c>
      <c r="B1192" s="255"/>
    </row>
    <row r="1193" ht="20" customHeight="1" spans="1:2">
      <c r="A1193" s="258" t="s">
        <v>1005</v>
      </c>
      <c r="B1193" s="255"/>
    </row>
    <row r="1194" ht="20" customHeight="1" spans="1:2">
      <c r="A1194" s="258" t="s">
        <v>1006</v>
      </c>
      <c r="B1194" s="255"/>
    </row>
    <row r="1195" ht="20" customHeight="1" spans="1:2">
      <c r="A1195" s="258" t="s">
        <v>1007</v>
      </c>
      <c r="B1195" s="255"/>
    </row>
    <row r="1196" ht="20" customHeight="1" spans="1:2">
      <c r="A1196" s="258" t="s">
        <v>1008</v>
      </c>
      <c r="B1196" s="255"/>
    </row>
    <row r="1197" ht="20" customHeight="1" spans="1:2">
      <c r="A1197" s="258" t="s">
        <v>1009</v>
      </c>
      <c r="B1197" s="255"/>
    </row>
    <row r="1198" ht="20" customHeight="1" spans="1:2">
      <c r="A1198" s="258" t="s">
        <v>124</v>
      </c>
      <c r="B1198" s="201">
        <v>652.02</v>
      </c>
    </row>
    <row r="1199" ht="20" customHeight="1" spans="1:2">
      <c r="A1199" s="258" t="s">
        <v>1010</v>
      </c>
      <c r="B1199" s="201">
        <v>5.78</v>
      </c>
    </row>
    <row r="1200" ht="20" customHeight="1" spans="1:2">
      <c r="A1200" s="258" t="s">
        <v>1011</v>
      </c>
      <c r="B1200" s="201">
        <f>SUM(B1201:B1205)</f>
        <v>0</v>
      </c>
    </row>
    <row r="1201" ht="20" customHeight="1" spans="1:2">
      <c r="A1201" s="258" t="s">
        <v>115</v>
      </c>
      <c r="B1201" s="255"/>
    </row>
    <row r="1202" ht="20" customHeight="1" spans="1:2">
      <c r="A1202" s="258" t="s">
        <v>116</v>
      </c>
      <c r="B1202" s="255"/>
    </row>
    <row r="1203" ht="20" customHeight="1" spans="1:2">
      <c r="A1203" s="258" t="s">
        <v>117</v>
      </c>
      <c r="B1203" s="255"/>
    </row>
    <row r="1204" ht="20" customHeight="1" spans="1:2">
      <c r="A1204" s="258" t="s">
        <v>1012</v>
      </c>
      <c r="B1204" s="255"/>
    </row>
    <row r="1205" ht="20" customHeight="1" spans="1:2">
      <c r="A1205" s="258" t="s">
        <v>1013</v>
      </c>
      <c r="B1205" s="255"/>
    </row>
    <row r="1206" ht="20" customHeight="1" spans="1:2">
      <c r="A1206" s="258" t="s">
        <v>1014</v>
      </c>
      <c r="B1206" s="201">
        <f>SUM(B1207:B1213)</f>
        <v>20</v>
      </c>
    </row>
    <row r="1207" ht="20" customHeight="1" spans="1:2">
      <c r="A1207" s="258" t="s">
        <v>115</v>
      </c>
      <c r="B1207" s="255"/>
    </row>
    <row r="1208" ht="20" customHeight="1" spans="1:2">
      <c r="A1208" s="258" t="s">
        <v>116</v>
      </c>
      <c r="B1208" s="201">
        <v>20</v>
      </c>
    </row>
    <row r="1209" ht="20" customHeight="1" spans="1:2">
      <c r="A1209" s="258" t="s">
        <v>117</v>
      </c>
      <c r="B1209" s="255"/>
    </row>
    <row r="1210" ht="20" customHeight="1" spans="1:2">
      <c r="A1210" s="258" t="s">
        <v>1015</v>
      </c>
      <c r="B1210" s="255"/>
    </row>
    <row r="1211" ht="20" customHeight="1" spans="1:2">
      <c r="A1211" s="258" t="s">
        <v>1016</v>
      </c>
      <c r="B1211" s="255"/>
    </row>
    <row r="1212" ht="20" customHeight="1" spans="1:2">
      <c r="A1212" s="258" t="s">
        <v>124</v>
      </c>
      <c r="B1212" s="255"/>
    </row>
    <row r="1213" ht="20" customHeight="1" spans="1:2">
      <c r="A1213" s="258" t="s">
        <v>1017</v>
      </c>
      <c r="B1213" s="255"/>
    </row>
    <row r="1214" ht="20" customHeight="1" spans="1:2">
      <c r="A1214" s="258" t="s">
        <v>1018</v>
      </c>
      <c r="B1214" s="201">
        <f>SUM(B1215:B1226)</f>
        <v>0</v>
      </c>
    </row>
    <row r="1215" ht="20" customHeight="1" spans="1:2">
      <c r="A1215" s="258" t="s">
        <v>115</v>
      </c>
      <c r="B1215" s="255"/>
    </row>
    <row r="1216" ht="20" customHeight="1" spans="1:2">
      <c r="A1216" s="258" t="s">
        <v>116</v>
      </c>
      <c r="B1216" s="255"/>
    </row>
    <row r="1217" ht="20" customHeight="1" spans="1:2">
      <c r="A1217" s="258" t="s">
        <v>117</v>
      </c>
      <c r="B1217" s="255"/>
    </row>
    <row r="1218" ht="20" customHeight="1" spans="1:2">
      <c r="A1218" s="258" t="s">
        <v>1019</v>
      </c>
      <c r="B1218" s="255"/>
    </row>
    <row r="1219" ht="20" customHeight="1" spans="1:2">
      <c r="A1219" s="258" t="s">
        <v>1020</v>
      </c>
      <c r="B1219" s="255"/>
    </row>
    <row r="1220" ht="20" customHeight="1" spans="1:2">
      <c r="A1220" s="258" t="s">
        <v>1021</v>
      </c>
      <c r="B1220" s="255"/>
    </row>
    <row r="1221" ht="20" customHeight="1" spans="1:2">
      <c r="A1221" s="258" t="s">
        <v>1022</v>
      </c>
      <c r="B1221" s="255"/>
    </row>
    <row r="1222" ht="20" customHeight="1" spans="1:2">
      <c r="A1222" s="258" t="s">
        <v>1023</v>
      </c>
      <c r="B1222" s="255"/>
    </row>
    <row r="1223" ht="20" customHeight="1" spans="1:2">
      <c r="A1223" s="258" t="s">
        <v>1024</v>
      </c>
      <c r="B1223" s="255"/>
    </row>
    <row r="1224" ht="20" customHeight="1" spans="1:2">
      <c r="A1224" s="258" t="s">
        <v>1025</v>
      </c>
      <c r="B1224" s="255"/>
    </row>
    <row r="1225" ht="20" customHeight="1" spans="1:2">
      <c r="A1225" s="258" t="s">
        <v>1026</v>
      </c>
      <c r="B1225" s="255"/>
    </row>
    <row r="1226" ht="20" customHeight="1" spans="1:2">
      <c r="A1226" s="258" t="s">
        <v>1027</v>
      </c>
      <c r="B1226" s="255"/>
    </row>
    <row r="1227" ht="20" customHeight="1" spans="1:2">
      <c r="A1227" s="258" t="s">
        <v>1028</v>
      </c>
      <c r="B1227" s="201">
        <f>SUM(B1228:B1230)</f>
        <v>42</v>
      </c>
    </row>
    <row r="1228" ht="20" customHeight="1" spans="1:2">
      <c r="A1228" s="258" t="s">
        <v>1029</v>
      </c>
      <c r="B1228" s="201">
        <v>42</v>
      </c>
    </row>
    <row r="1229" ht="20" customHeight="1" spans="1:2">
      <c r="A1229" s="258" t="s">
        <v>1030</v>
      </c>
      <c r="B1229" s="255"/>
    </row>
    <row r="1230" ht="20" customHeight="1" spans="1:2">
      <c r="A1230" s="258" t="s">
        <v>1031</v>
      </c>
      <c r="B1230" s="255"/>
    </row>
    <row r="1231" ht="20" customHeight="1" spans="1:2">
      <c r="A1231" s="258" t="s">
        <v>1032</v>
      </c>
      <c r="B1231" s="201">
        <f>SUM(B1232:B1234)</f>
        <v>0</v>
      </c>
    </row>
    <row r="1232" ht="20" customHeight="1" spans="1:2">
      <c r="A1232" s="258" t="s">
        <v>1033</v>
      </c>
      <c r="B1232" s="255"/>
    </row>
    <row r="1233" ht="20" customHeight="1" spans="1:2">
      <c r="A1233" s="258" t="s">
        <v>1034</v>
      </c>
      <c r="B1233" s="255"/>
    </row>
    <row r="1234" ht="20" customHeight="1" spans="1:2">
      <c r="A1234" s="258" t="s">
        <v>1035</v>
      </c>
      <c r="B1234" s="255"/>
    </row>
    <row r="1235" ht="20" customHeight="1" spans="1:2">
      <c r="A1235" s="258" t="s">
        <v>1036</v>
      </c>
      <c r="B1235" s="201">
        <v>200</v>
      </c>
    </row>
    <row r="1236" ht="20" customHeight="1" spans="1:2">
      <c r="A1236" s="252" t="s">
        <v>58</v>
      </c>
      <c r="B1236" s="253">
        <v>10000</v>
      </c>
    </row>
    <row r="1237" ht="20" customHeight="1" spans="1:2">
      <c r="A1237" s="252" t="s">
        <v>59</v>
      </c>
      <c r="B1237" s="253">
        <f>SUM(B1238:B1239)</f>
        <v>9590.38</v>
      </c>
    </row>
    <row r="1238" ht="20" customHeight="1" spans="1:2">
      <c r="A1238" s="258" t="s">
        <v>1037</v>
      </c>
      <c r="B1238" s="255"/>
    </row>
    <row r="1239" ht="20" customHeight="1" spans="1:2">
      <c r="A1239" s="258" t="s">
        <v>909</v>
      </c>
      <c r="B1239" s="201">
        <v>9590.38</v>
      </c>
    </row>
    <row r="1240" ht="20" customHeight="1" spans="1:2">
      <c r="A1240" s="252" t="s">
        <v>60</v>
      </c>
      <c r="B1240" s="253">
        <f>B1241</f>
        <v>13012.74</v>
      </c>
    </row>
    <row r="1241" ht="20" customHeight="1" spans="1:2">
      <c r="A1241" s="258" t="s">
        <v>1038</v>
      </c>
      <c r="B1241" s="201">
        <f>SUM(B1242:B1245)</f>
        <v>13012.74</v>
      </c>
    </row>
    <row r="1242" ht="20" customHeight="1" spans="1:2">
      <c r="A1242" s="258" t="s">
        <v>1039</v>
      </c>
      <c r="B1242" s="201">
        <v>13012.74</v>
      </c>
    </row>
    <row r="1243" ht="20" customHeight="1" spans="1:2">
      <c r="A1243" s="258" t="s">
        <v>1040</v>
      </c>
      <c r="B1243" s="255"/>
    </row>
    <row r="1244" ht="20" customHeight="1" spans="1:2">
      <c r="A1244" s="258" t="s">
        <v>1041</v>
      </c>
      <c r="B1244" s="255"/>
    </row>
    <row r="1245" ht="20" customHeight="1" spans="1:2">
      <c r="A1245" s="258" t="s">
        <v>1042</v>
      </c>
      <c r="B1245" s="255"/>
    </row>
    <row r="1246" ht="20" customHeight="1" spans="1:2">
      <c r="A1246" s="252" t="s">
        <v>61</v>
      </c>
      <c r="B1246" s="253">
        <f>B1247</f>
        <v>0</v>
      </c>
    </row>
    <row r="1247" ht="20" customHeight="1" spans="1:2">
      <c r="A1247" s="258" t="s">
        <v>1043</v>
      </c>
      <c r="B1247" s="255"/>
    </row>
  </sheetData>
  <mergeCells count="1">
    <mergeCell ref="A2:B2"/>
  </mergeCells>
  <printOptions horizontalCentered="1"/>
  <pageMargins left="0.590277777777778" right="0.590277777777778" top="0.786805555555556" bottom="0.786805555555556" header="0.5" footer="0.5"/>
  <pageSetup paperSize="9" scale="92" orientation="portrait" horizontalDpi="600"/>
  <headerFooter/>
  <colBreaks count="1" manualBreakCount="1">
    <brk id="2" max="65538"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97"/>
  <sheetViews>
    <sheetView showGridLines="0" showZeros="0" topLeftCell="A37" workbookViewId="0">
      <selection activeCell="B62" sqref="B62"/>
    </sheetView>
  </sheetViews>
  <sheetFormatPr defaultColWidth="9" defaultRowHeight="20.25"/>
  <cols>
    <col min="1" max="1" width="52.375" style="264" customWidth="1"/>
    <col min="2" max="2" width="31.375" style="264" customWidth="1"/>
    <col min="3" max="3" width="6.75" style="262" customWidth="1"/>
    <col min="4" max="4" width="9.875" style="262" customWidth="1"/>
    <col min="5" max="6" width="9" style="262"/>
    <col min="7" max="7" width="16" style="262" customWidth="1"/>
    <col min="8" max="11" width="9" style="262"/>
    <col min="12" max="12" width="23.125" style="265" customWidth="1"/>
    <col min="13" max="14" width="19" style="265" customWidth="1"/>
    <col min="15" max="16" width="9" style="262"/>
    <col min="17" max="17" width="11.5" style="262"/>
    <col min="18" max="19" width="9" style="262"/>
    <col min="20" max="20" width="20.125" style="262" customWidth="1"/>
    <col min="21" max="16384" width="9" style="262"/>
  </cols>
  <sheetData>
    <row r="1" s="259" customFormat="1" ht="24" customHeight="1" spans="12:14">
      <c r="L1" s="278"/>
      <c r="M1" s="278"/>
      <c r="N1" s="278"/>
    </row>
    <row r="2" s="260" customFormat="1" ht="60" customHeight="1" spans="1:14">
      <c r="A2" s="266" t="s">
        <v>1044</v>
      </c>
      <c r="B2" s="266"/>
      <c r="L2" s="279"/>
      <c r="M2" s="279"/>
      <c r="N2" s="279"/>
    </row>
    <row r="3" s="261" customFormat="1" ht="27" customHeight="1" spans="1:14">
      <c r="A3" s="267"/>
      <c r="B3" s="268" t="s">
        <v>1</v>
      </c>
      <c r="L3" s="280"/>
      <c r="M3" s="280"/>
      <c r="N3" s="280"/>
    </row>
    <row r="4" s="262" customFormat="1" ht="30" customHeight="1" spans="1:17">
      <c r="A4" s="269" t="s">
        <v>2</v>
      </c>
      <c r="B4" s="270" t="s">
        <v>3</v>
      </c>
      <c r="C4" s="271"/>
      <c r="D4" s="271"/>
      <c r="E4" s="271"/>
      <c r="F4" s="271"/>
      <c r="G4" s="271"/>
      <c r="H4" s="271"/>
      <c r="I4" s="271"/>
      <c r="J4" s="271"/>
      <c r="K4" s="271"/>
      <c r="L4" s="281"/>
      <c r="M4" s="281"/>
      <c r="N4" s="282"/>
      <c r="O4" s="283"/>
      <c r="P4" s="284"/>
      <c r="Q4" s="284"/>
    </row>
    <row r="5" s="262" customFormat="1" ht="24" customHeight="1" spans="1:17">
      <c r="A5" s="272" t="s">
        <v>1045</v>
      </c>
      <c r="B5" s="289">
        <f>B6+B11+B22+B30+B37+B41+B44+B48+B54+B58+B61</f>
        <v>505666.32</v>
      </c>
      <c r="C5" s="271"/>
      <c r="D5" s="271"/>
      <c r="E5" s="271"/>
      <c r="F5" s="271"/>
      <c r="G5" s="271"/>
      <c r="H5" s="271"/>
      <c r="I5" s="271"/>
      <c r="J5" s="271"/>
      <c r="K5" s="271"/>
      <c r="L5" s="281"/>
      <c r="M5" s="281"/>
      <c r="N5" s="281"/>
      <c r="O5" s="285"/>
      <c r="P5" s="285"/>
      <c r="Q5" s="288"/>
    </row>
    <row r="6" s="262" customFormat="1" ht="24" customHeight="1" spans="1:17">
      <c r="A6" s="274" t="s">
        <v>1046</v>
      </c>
      <c r="B6" s="289">
        <f>SUM(B7:B10)</f>
        <v>58443.51</v>
      </c>
      <c r="C6" s="271"/>
      <c r="D6" s="271"/>
      <c r="E6" s="271"/>
      <c r="F6" s="271"/>
      <c r="G6" s="271"/>
      <c r="H6" s="271"/>
      <c r="I6" s="271"/>
      <c r="J6" s="271"/>
      <c r="K6" s="271"/>
      <c r="L6" s="281"/>
      <c r="M6" s="281"/>
      <c r="N6" s="281"/>
      <c r="O6" s="285"/>
      <c r="P6" s="285"/>
      <c r="Q6" s="288"/>
    </row>
    <row r="7" s="262" customFormat="1" ht="24" customHeight="1" spans="1:17">
      <c r="A7" s="276" t="s">
        <v>1047</v>
      </c>
      <c r="B7" s="277">
        <v>23969.58</v>
      </c>
      <c r="C7" s="271"/>
      <c r="D7" s="271"/>
      <c r="E7" s="271"/>
      <c r="F7" s="271"/>
      <c r="G7" s="271"/>
      <c r="H7" s="271"/>
      <c r="I7" s="271"/>
      <c r="J7" s="271"/>
      <c r="K7" s="271"/>
      <c r="L7" s="281"/>
      <c r="M7" s="281"/>
      <c r="N7" s="286"/>
      <c r="O7" s="285"/>
      <c r="P7" s="285"/>
      <c r="Q7" s="288"/>
    </row>
    <row r="8" s="262" customFormat="1" ht="24" customHeight="1" spans="1:17">
      <c r="A8" s="276" t="s">
        <v>1048</v>
      </c>
      <c r="B8" s="277">
        <v>6750.64</v>
      </c>
      <c r="C8" s="271"/>
      <c r="D8" s="271"/>
      <c r="E8" s="271"/>
      <c r="F8" s="271"/>
      <c r="G8" s="271"/>
      <c r="H8" s="271"/>
      <c r="I8" s="271"/>
      <c r="J8" s="271"/>
      <c r="K8" s="271"/>
      <c r="L8" s="281"/>
      <c r="M8" s="281"/>
      <c r="N8" s="287"/>
      <c r="O8" s="285"/>
      <c r="P8" s="285"/>
      <c r="Q8" s="288"/>
    </row>
    <row r="9" s="262" customFormat="1" ht="24" customHeight="1" spans="1:17">
      <c r="A9" s="276" t="s">
        <v>1049</v>
      </c>
      <c r="B9" s="277">
        <v>5301.9</v>
      </c>
      <c r="C9" s="271"/>
      <c r="D9" s="271"/>
      <c r="E9" s="271"/>
      <c r="F9" s="271"/>
      <c r="G9" s="271"/>
      <c r="H9" s="271"/>
      <c r="I9" s="271"/>
      <c r="J9" s="271"/>
      <c r="K9" s="271"/>
      <c r="L9" s="281"/>
      <c r="M9" s="281"/>
      <c r="N9" s="281"/>
      <c r="O9" s="285"/>
      <c r="P9" s="285"/>
      <c r="Q9" s="288"/>
    </row>
    <row r="10" s="262" customFormat="1" ht="24" customHeight="1" spans="1:17">
      <c r="A10" s="276" t="s">
        <v>1050</v>
      </c>
      <c r="B10" s="277">
        <v>22421.39</v>
      </c>
      <c r="C10" s="271"/>
      <c r="D10" s="271"/>
      <c r="E10" s="271"/>
      <c r="F10" s="271"/>
      <c r="G10" s="271"/>
      <c r="H10" s="271"/>
      <c r="I10" s="271"/>
      <c r="J10" s="271"/>
      <c r="K10" s="271"/>
      <c r="L10" s="281"/>
      <c r="M10" s="281"/>
      <c r="N10" s="281"/>
      <c r="O10" s="285"/>
      <c r="P10" s="285"/>
      <c r="Q10" s="288"/>
    </row>
    <row r="11" s="262" customFormat="1" ht="24" customHeight="1" spans="1:14">
      <c r="A11" s="274" t="s">
        <v>1051</v>
      </c>
      <c r="B11" s="289">
        <f>SUM(B12:B21)</f>
        <v>115275.1</v>
      </c>
      <c r="C11" s="271"/>
      <c r="D11" s="271"/>
      <c r="L11" s="265"/>
      <c r="M11" s="265"/>
      <c r="N11" s="265"/>
    </row>
    <row r="12" s="263" customFormat="1" ht="24" customHeight="1" spans="1:14">
      <c r="A12" s="276" t="s">
        <v>1052</v>
      </c>
      <c r="B12" s="277">
        <v>26177.3</v>
      </c>
      <c r="C12" s="271"/>
      <c r="D12" s="271"/>
      <c r="L12" s="265"/>
      <c r="M12" s="265"/>
      <c r="N12" s="265"/>
    </row>
    <row r="13" s="263" customFormat="1" ht="24" customHeight="1" spans="1:14">
      <c r="A13" s="276" t="s">
        <v>1053</v>
      </c>
      <c r="B13" s="277">
        <v>1768.39</v>
      </c>
      <c r="C13" s="271"/>
      <c r="D13" s="271"/>
      <c r="L13" s="265"/>
      <c r="M13" s="265"/>
      <c r="N13" s="265"/>
    </row>
    <row r="14" ht="24" customHeight="1" spans="1:2">
      <c r="A14" s="276" t="s">
        <v>1054</v>
      </c>
      <c r="B14" s="277">
        <v>1564.04</v>
      </c>
    </row>
    <row r="15" ht="24" customHeight="1" spans="1:2">
      <c r="A15" s="276" t="s">
        <v>1055</v>
      </c>
      <c r="B15" s="277">
        <v>11.7</v>
      </c>
    </row>
    <row r="16" ht="24" customHeight="1" spans="1:2">
      <c r="A16" s="276" t="s">
        <v>1056</v>
      </c>
      <c r="B16" s="277">
        <v>9519.2</v>
      </c>
    </row>
    <row r="17" ht="24" customHeight="1" spans="1:2">
      <c r="A17" s="276" t="s">
        <v>1057</v>
      </c>
      <c r="B17" s="277">
        <v>944.72</v>
      </c>
    </row>
    <row r="18" ht="24" customHeight="1" spans="1:2">
      <c r="A18" s="276" t="s">
        <v>1058</v>
      </c>
      <c r="B18" s="277"/>
    </row>
    <row r="19" ht="24" customHeight="1" spans="1:2">
      <c r="A19" s="276" t="s">
        <v>1059</v>
      </c>
      <c r="B19" s="277">
        <v>1508</v>
      </c>
    </row>
    <row r="20" ht="24" customHeight="1" spans="1:2">
      <c r="A20" s="276" t="s">
        <v>1060</v>
      </c>
      <c r="B20" s="277">
        <v>5710.2</v>
      </c>
    </row>
    <row r="21" ht="24" customHeight="1" spans="1:2">
      <c r="A21" s="276" t="s">
        <v>1061</v>
      </c>
      <c r="B21" s="277">
        <v>68071.55</v>
      </c>
    </row>
    <row r="22" ht="24" customHeight="1" spans="1:2">
      <c r="A22" s="274" t="s">
        <v>1062</v>
      </c>
      <c r="B22" s="289">
        <f>SUM(B23:B29)</f>
        <v>792.23</v>
      </c>
    </row>
    <row r="23" ht="24" customHeight="1" spans="1:2">
      <c r="A23" s="276" t="s">
        <v>1063</v>
      </c>
      <c r="B23" s="277"/>
    </row>
    <row r="24" ht="24" customHeight="1" spans="1:2">
      <c r="A24" s="276" t="s">
        <v>1064</v>
      </c>
      <c r="B24" s="277">
        <v>325.64</v>
      </c>
    </row>
    <row r="25" ht="24" customHeight="1" spans="1:2">
      <c r="A25" s="276" t="s">
        <v>1065</v>
      </c>
      <c r="B25" s="277">
        <v>25.96</v>
      </c>
    </row>
    <row r="26" ht="24" customHeight="1" spans="1:2">
      <c r="A26" s="276" t="s">
        <v>1066</v>
      </c>
      <c r="B26" s="277"/>
    </row>
    <row r="27" ht="24" customHeight="1" spans="1:2">
      <c r="A27" s="276" t="s">
        <v>1067</v>
      </c>
      <c r="B27" s="277">
        <v>24.78</v>
      </c>
    </row>
    <row r="28" ht="24" customHeight="1" spans="1:2">
      <c r="A28" s="276" t="s">
        <v>1068</v>
      </c>
      <c r="B28" s="277"/>
    </row>
    <row r="29" ht="24" customHeight="1" spans="1:2">
      <c r="A29" s="276" t="s">
        <v>1069</v>
      </c>
      <c r="B29" s="277">
        <v>415.85</v>
      </c>
    </row>
    <row r="30" ht="24" customHeight="1" spans="1:2">
      <c r="A30" s="274" t="s">
        <v>1070</v>
      </c>
      <c r="B30" s="289">
        <f>SUM(B31:B36)</f>
        <v>20</v>
      </c>
    </row>
    <row r="31" ht="24" customHeight="1" spans="1:2">
      <c r="A31" s="276" t="s">
        <v>1063</v>
      </c>
      <c r="B31" s="290"/>
    </row>
    <row r="32" ht="24" customHeight="1" spans="1:2">
      <c r="A32" s="276" t="s">
        <v>1064</v>
      </c>
      <c r="B32" s="290"/>
    </row>
    <row r="33" ht="24" customHeight="1" spans="1:2">
      <c r="A33" s="276" t="s">
        <v>1065</v>
      </c>
      <c r="B33" s="290"/>
    </row>
    <row r="34" ht="24" customHeight="1" spans="1:2">
      <c r="A34" s="276" t="s">
        <v>1067</v>
      </c>
      <c r="B34" s="291">
        <v>20</v>
      </c>
    </row>
    <row r="35" ht="24" customHeight="1" spans="1:2">
      <c r="A35" s="276" t="s">
        <v>1068</v>
      </c>
      <c r="B35" s="290"/>
    </row>
    <row r="36" ht="24" customHeight="1" spans="1:2">
      <c r="A36" s="276" t="s">
        <v>1069</v>
      </c>
      <c r="B36" s="290"/>
    </row>
    <row r="37" ht="24" customHeight="1" spans="1:2">
      <c r="A37" s="274" t="s">
        <v>1071</v>
      </c>
      <c r="B37" s="289">
        <f>SUM(B38:B40)</f>
        <v>171772.92</v>
      </c>
    </row>
    <row r="38" ht="24" customHeight="1" spans="1:2">
      <c r="A38" s="276" t="s">
        <v>1072</v>
      </c>
      <c r="B38" s="277">
        <v>145215.83</v>
      </c>
    </row>
    <row r="39" ht="24" customHeight="1" spans="1:2">
      <c r="A39" s="276" t="s">
        <v>1073</v>
      </c>
      <c r="B39" s="277">
        <v>7177.25</v>
      </c>
    </row>
    <row r="40" ht="24" customHeight="1" spans="1:2">
      <c r="A40" s="276" t="s">
        <v>1074</v>
      </c>
      <c r="B40" s="277">
        <v>19379.84</v>
      </c>
    </row>
    <row r="41" ht="24" customHeight="1" spans="1:2">
      <c r="A41" s="274" t="s">
        <v>1075</v>
      </c>
      <c r="B41" s="289">
        <f>SUM(B42:B43)</f>
        <v>352.87</v>
      </c>
    </row>
    <row r="42" ht="24" customHeight="1" spans="1:2">
      <c r="A42" s="276" t="s">
        <v>1076</v>
      </c>
      <c r="B42" s="277">
        <v>283.97</v>
      </c>
    </row>
    <row r="43" ht="24" customHeight="1" spans="1:2">
      <c r="A43" s="276" t="s">
        <v>1077</v>
      </c>
      <c r="B43" s="277">
        <v>68.9</v>
      </c>
    </row>
    <row r="44" ht="24" customHeight="1" spans="1:2">
      <c r="A44" s="274" t="s">
        <v>1078</v>
      </c>
      <c r="B44" s="289">
        <f>SUM(B45:B47)</f>
        <v>6283.2</v>
      </c>
    </row>
    <row r="45" ht="24" customHeight="1" spans="1:2">
      <c r="A45" s="276" t="s">
        <v>1079</v>
      </c>
      <c r="B45" s="290"/>
    </row>
    <row r="46" ht="24" customHeight="1" spans="1:2">
      <c r="A46" s="276" t="s">
        <v>1080</v>
      </c>
      <c r="B46" s="290"/>
    </row>
    <row r="47" ht="24" customHeight="1" spans="1:2">
      <c r="A47" s="276" t="s">
        <v>1081</v>
      </c>
      <c r="B47" s="291">
        <v>6283.2</v>
      </c>
    </row>
    <row r="48" ht="24" customHeight="1" spans="1:2">
      <c r="A48" s="274" t="s">
        <v>1082</v>
      </c>
      <c r="B48" s="289">
        <f>SUM(B49:B53)</f>
        <v>110282.81</v>
      </c>
    </row>
    <row r="49" ht="24" customHeight="1" spans="1:2">
      <c r="A49" s="276" t="s">
        <v>1083</v>
      </c>
      <c r="B49" s="277">
        <v>8343.96</v>
      </c>
    </row>
    <row r="50" ht="24" customHeight="1" spans="1:2">
      <c r="A50" s="276" t="s">
        <v>1084</v>
      </c>
      <c r="B50" s="277"/>
    </row>
    <row r="51" ht="24" customHeight="1" spans="1:2">
      <c r="A51" s="276" t="s">
        <v>1085</v>
      </c>
      <c r="B51" s="277"/>
    </row>
    <row r="52" ht="24" customHeight="1" spans="1:2">
      <c r="A52" s="276" t="s">
        <v>1086</v>
      </c>
      <c r="B52" s="277">
        <v>383.41</v>
      </c>
    </row>
    <row r="53" ht="24" customHeight="1" spans="1:2">
      <c r="A53" s="276" t="s">
        <v>1087</v>
      </c>
      <c r="B53" s="277">
        <v>101555.44</v>
      </c>
    </row>
    <row r="54" ht="24" customHeight="1" spans="1:2">
      <c r="A54" s="274" t="s">
        <v>1088</v>
      </c>
      <c r="B54" s="290"/>
    </row>
    <row r="55" ht="24" customHeight="1" spans="1:2">
      <c r="A55" s="276" t="s">
        <v>1089</v>
      </c>
      <c r="B55" s="290"/>
    </row>
    <row r="56" ht="24" customHeight="1" spans="1:2">
      <c r="A56" s="276" t="s">
        <v>1090</v>
      </c>
      <c r="B56" s="290"/>
    </row>
    <row r="57" ht="24" customHeight="1" spans="1:2">
      <c r="A57" s="276" t="s">
        <v>1091</v>
      </c>
      <c r="B57" s="290"/>
    </row>
    <row r="58" ht="24" customHeight="1" spans="1:2">
      <c r="A58" s="274" t="s">
        <v>1092</v>
      </c>
      <c r="B58" s="289">
        <v>13012.74</v>
      </c>
    </row>
    <row r="59" ht="24" customHeight="1" spans="1:2">
      <c r="A59" s="276" t="s">
        <v>1093</v>
      </c>
      <c r="B59" s="292">
        <v>13012.74</v>
      </c>
    </row>
    <row r="60" ht="24" customHeight="1" spans="1:2">
      <c r="A60" s="276" t="s">
        <v>1094</v>
      </c>
      <c r="B60" s="290"/>
    </row>
    <row r="61" ht="24" customHeight="1" spans="1:2">
      <c r="A61" s="274" t="s">
        <v>1095</v>
      </c>
      <c r="B61" s="289">
        <v>29430.94</v>
      </c>
    </row>
    <row r="62" ht="24" customHeight="1" spans="1:2">
      <c r="A62" s="276" t="s">
        <v>1096</v>
      </c>
      <c r="B62" s="292">
        <v>29430.94</v>
      </c>
    </row>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sheetData>
  <mergeCells count="1">
    <mergeCell ref="A2:B2"/>
  </mergeCells>
  <printOptions horizontalCentered="1"/>
  <pageMargins left="0.590277777777778" right="0.590277777777778" top="0.786805555555556" bottom="0.786805555555556" header="0.5" footer="0.5"/>
  <pageSetup paperSize="9"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96"/>
  <sheetViews>
    <sheetView showGridLines="0" showZeros="0" workbookViewId="0">
      <selection activeCell="F14" sqref="F14"/>
    </sheetView>
  </sheetViews>
  <sheetFormatPr defaultColWidth="9" defaultRowHeight="20.25"/>
  <cols>
    <col min="1" max="1" width="48.25" style="264" customWidth="1"/>
    <col min="2" max="2" width="30.5" style="264" customWidth="1"/>
    <col min="3" max="3" width="6.75" style="262" customWidth="1"/>
    <col min="4" max="4" width="9.875" style="262" customWidth="1"/>
    <col min="5" max="6" width="9" style="262"/>
    <col min="7" max="7" width="16" style="262" customWidth="1"/>
    <col min="8" max="11" width="9" style="262"/>
    <col min="12" max="12" width="23.125" style="265" customWidth="1"/>
    <col min="13" max="14" width="19" style="265" customWidth="1"/>
    <col min="15" max="16" width="9" style="262"/>
    <col min="17" max="17" width="11.5" style="262"/>
    <col min="18" max="19" width="9" style="262"/>
    <col min="20" max="20" width="20.125" style="262" customWidth="1"/>
    <col min="21" max="16384" width="9" style="262"/>
  </cols>
  <sheetData>
    <row r="1" s="259" customFormat="1" ht="24" customHeight="1" spans="12:14">
      <c r="L1" s="278"/>
      <c r="M1" s="278"/>
      <c r="N1" s="278"/>
    </row>
    <row r="2" s="260" customFormat="1" ht="60" customHeight="1" spans="1:14">
      <c r="A2" s="266" t="s">
        <v>1097</v>
      </c>
      <c r="B2" s="266"/>
      <c r="L2" s="279"/>
      <c r="M2" s="279"/>
      <c r="N2" s="279"/>
    </row>
    <row r="3" s="261" customFormat="1" ht="27" customHeight="1" spans="1:14">
      <c r="A3" s="267"/>
      <c r="B3" s="268" t="s">
        <v>1</v>
      </c>
      <c r="L3" s="280"/>
      <c r="M3" s="280"/>
      <c r="N3" s="280"/>
    </row>
    <row r="4" s="262" customFormat="1" ht="30" customHeight="1" spans="1:17">
      <c r="A4" s="269" t="s">
        <v>2</v>
      </c>
      <c r="B4" s="270" t="s">
        <v>3</v>
      </c>
      <c r="C4" s="271"/>
      <c r="D4" s="271"/>
      <c r="E4" s="271"/>
      <c r="F4" s="271"/>
      <c r="G4" s="271"/>
      <c r="H4" s="271"/>
      <c r="I4" s="271"/>
      <c r="J4" s="271"/>
      <c r="K4" s="271"/>
      <c r="L4" s="281"/>
      <c r="M4" s="281"/>
      <c r="N4" s="282"/>
      <c r="O4" s="283"/>
      <c r="P4" s="284"/>
      <c r="Q4" s="284"/>
    </row>
    <row r="5" s="262" customFormat="1" ht="24" customHeight="1" spans="1:17">
      <c r="A5" s="272" t="s">
        <v>1045</v>
      </c>
      <c r="B5" s="273">
        <f>B6+B11+B22+B30+B37+B41+B44+B48+B54+B58+B61</f>
        <v>227188.86</v>
      </c>
      <c r="C5" s="271"/>
      <c r="D5" s="271"/>
      <c r="E5" s="271"/>
      <c r="F5" s="271"/>
      <c r="G5" s="271"/>
      <c r="H5" s="271"/>
      <c r="I5" s="271"/>
      <c r="J5" s="271"/>
      <c r="K5" s="271"/>
      <c r="L5" s="281"/>
      <c r="M5" s="281"/>
      <c r="N5" s="281"/>
      <c r="O5" s="285"/>
      <c r="P5" s="285"/>
      <c r="Q5" s="288"/>
    </row>
    <row r="6" s="262" customFormat="1" ht="24" customHeight="1" spans="1:17">
      <c r="A6" s="274" t="s">
        <v>1046</v>
      </c>
      <c r="B6" s="275">
        <f>SUM(B7:B10)</f>
        <v>50392.96</v>
      </c>
      <c r="C6" s="271"/>
      <c r="D6" s="271"/>
      <c r="E6" s="271"/>
      <c r="F6" s="271"/>
      <c r="G6" s="271"/>
      <c r="H6" s="271"/>
      <c r="I6" s="271"/>
      <c r="J6" s="271"/>
      <c r="K6" s="271"/>
      <c r="L6" s="281"/>
      <c r="M6" s="281"/>
      <c r="N6" s="281"/>
      <c r="O6" s="285"/>
      <c r="P6" s="285"/>
      <c r="Q6" s="288"/>
    </row>
    <row r="7" s="262" customFormat="1" ht="24" customHeight="1" spans="1:17">
      <c r="A7" s="276" t="s">
        <v>1047</v>
      </c>
      <c r="B7" s="277">
        <v>23969.58</v>
      </c>
      <c r="C7" s="271"/>
      <c r="D7" s="271"/>
      <c r="E7" s="271"/>
      <c r="F7" s="271"/>
      <c r="G7" s="271"/>
      <c r="H7" s="271"/>
      <c r="I7" s="271"/>
      <c r="J7" s="271"/>
      <c r="K7" s="271"/>
      <c r="L7" s="281"/>
      <c r="M7" s="281"/>
      <c r="N7" s="286"/>
      <c r="O7" s="285"/>
      <c r="P7" s="285"/>
      <c r="Q7" s="288"/>
    </row>
    <row r="8" s="262" customFormat="1" ht="24" customHeight="1" spans="1:17">
      <c r="A8" s="276" t="s">
        <v>1048</v>
      </c>
      <c r="B8" s="277">
        <v>6750.64</v>
      </c>
      <c r="C8" s="271"/>
      <c r="D8" s="271"/>
      <c r="E8" s="271"/>
      <c r="F8" s="271"/>
      <c r="G8" s="271"/>
      <c r="H8" s="271"/>
      <c r="I8" s="271"/>
      <c r="J8" s="271"/>
      <c r="K8" s="271"/>
      <c r="L8" s="281"/>
      <c r="M8" s="281"/>
      <c r="N8" s="287"/>
      <c r="O8" s="285"/>
      <c r="P8" s="285"/>
      <c r="Q8" s="288"/>
    </row>
    <row r="9" s="262" customFormat="1" ht="24" customHeight="1" spans="1:17">
      <c r="A9" s="276" t="s">
        <v>1049</v>
      </c>
      <c r="B9" s="277">
        <v>5301.9</v>
      </c>
      <c r="C9" s="271"/>
      <c r="D9" s="271"/>
      <c r="E9" s="271"/>
      <c r="F9" s="271"/>
      <c r="G9" s="271"/>
      <c r="H9" s="271"/>
      <c r="I9" s="271"/>
      <c r="J9" s="271"/>
      <c r="K9" s="271"/>
      <c r="L9" s="281"/>
      <c r="M9" s="281"/>
      <c r="N9" s="281"/>
      <c r="O9" s="285"/>
      <c r="P9" s="285"/>
      <c r="Q9" s="288"/>
    </row>
    <row r="10" s="262" customFormat="1" ht="24" customHeight="1" spans="1:17">
      <c r="A10" s="276" t="s">
        <v>1050</v>
      </c>
      <c r="B10" s="277">
        <v>14370.84</v>
      </c>
      <c r="C10" s="271"/>
      <c r="D10" s="271"/>
      <c r="E10" s="271"/>
      <c r="F10" s="271"/>
      <c r="G10" s="271"/>
      <c r="H10" s="271"/>
      <c r="I10" s="271"/>
      <c r="J10" s="271"/>
      <c r="K10" s="271"/>
      <c r="L10" s="281"/>
      <c r="M10" s="281"/>
      <c r="N10" s="281"/>
      <c r="O10" s="285"/>
      <c r="P10" s="285"/>
      <c r="Q10" s="288"/>
    </row>
    <row r="11" s="262" customFormat="1" ht="24" customHeight="1" spans="1:14">
      <c r="A11" s="274" t="s">
        <v>1051</v>
      </c>
      <c r="B11" s="275">
        <f>SUM(B12:B21)</f>
        <v>13574.06</v>
      </c>
      <c r="C11" s="271"/>
      <c r="D11" s="271"/>
      <c r="L11" s="265"/>
      <c r="M11" s="265"/>
      <c r="N11" s="265"/>
    </row>
    <row r="12" s="263" customFormat="1" ht="24" customHeight="1" spans="1:14">
      <c r="A12" s="276" t="s">
        <v>1052</v>
      </c>
      <c r="B12" s="277">
        <v>10077.3</v>
      </c>
      <c r="C12" s="271"/>
      <c r="D12" s="271"/>
      <c r="L12" s="265"/>
      <c r="M12" s="265"/>
      <c r="N12" s="265"/>
    </row>
    <row r="13" s="263" customFormat="1" ht="24" customHeight="1" spans="1:14">
      <c r="A13" s="276" t="s">
        <v>1053</v>
      </c>
      <c r="B13" s="277">
        <v>163.39</v>
      </c>
      <c r="C13" s="271"/>
      <c r="D13" s="271"/>
      <c r="L13" s="265"/>
      <c r="M13" s="265"/>
      <c r="N13" s="265"/>
    </row>
    <row r="14" ht="24" customHeight="1" spans="1:2">
      <c r="A14" s="276" t="s">
        <v>1054</v>
      </c>
      <c r="B14" s="277">
        <v>146.04</v>
      </c>
    </row>
    <row r="15" ht="24" customHeight="1" spans="1:2">
      <c r="A15" s="276" t="s">
        <v>1055</v>
      </c>
      <c r="B15" s="277">
        <v>11.7</v>
      </c>
    </row>
    <row r="16" ht="24" customHeight="1" spans="1:2">
      <c r="A16" s="276" t="s">
        <v>1056</v>
      </c>
      <c r="B16" s="277">
        <v>272.88</v>
      </c>
    </row>
    <row r="17" ht="24" customHeight="1" spans="1:2">
      <c r="A17" s="276" t="s">
        <v>1057</v>
      </c>
      <c r="B17" s="277">
        <v>650.83</v>
      </c>
    </row>
    <row r="18" ht="24" customHeight="1" spans="1:2">
      <c r="A18" s="276" t="s">
        <v>1058</v>
      </c>
      <c r="B18" s="277"/>
    </row>
    <row r="19" ht="24" customHeight="1" spans="1:2">
      <c r="A19" s="276" t="s">
        <v>1059</v>
      </c>
      <c r="B19" s="277">
        <v>441</v>
      </c>
    </row>
    <row r="20" ht="24" customHeight="1" spans="1:2">
      <c r="A20" s="276" t="s">
        <v>1060</v>
      </c>
      <c r="B20" s="277">
        <v>210.2</v>
      </c>
    </row>
    <row r="21" ht="24" customHeight="1" spans="1:2">
      <c r="A21" s="276" t="s">
        <v>1061</v>
      </c>
      <c r="B21" s="277">
        <v>1600.72</v>
      </c>
    </row>
    <row r="22" ht="24" customHeight="1" spans="1:2">
      <c r="A22" s="274" t="s">
        <v>1062</v>
      </c>
      <c r="B22" s="275">
        <f>SUM(B23:B29)</f>
        <v>27.78</v>
      </c>
    </row>
    <row r="23" ht="24" customHeight="1" spans="1:2">
      <c r="A23" s="276" t="s">
        <v>1063</v>
      </c>
      <c r="B23" s="277"/>
    </row>
    <row r="24" ht="24" customHeight="1" spans="1:2">
      <c r="A24" s="276" t="s">
        <v>1064</v>
      </c>
      <c r="B24" s="277"/>
    </row>
    <row r="25" ht="24" customHeight="1" spans="1:2">
      <c r="A25" s="276" t="s">
        <v>1065</v>
      </c>
      <c r="B25" s="277"/>
    </row>
    <row r="26" ht="24" customHeight="1" spans="1:2">
      <c r="A26" s="276" t="s">
        <v>1066</v>
      </c>
      <c r="B26" s="277"/>
    </row>
    <row r="27" ht="24" customHeight="1" spans="1:2">
      <c r="A27" s="276" t="s">
        <v>1067</v>
      </c>
      <c r="B27" s="277">
        <v>24.78</v>
      </c>
    </row>
    <row r="28" ht="24" customHeight="1" spans="1:2">
      <c r="A28" s="276" t="s">
        <v>1068</v>
      </c>
      <c r="B28" s="277"/>
    </row>
    <row r="29" ht="24" customHeight="1" spans="1:2">
      <c r="A29" s="276" t="s">
        <v>1069</v>
      </c>
      <c r="B29" s="277">
        <v>3</v>
      </c>
    </row>
    <row r="30" ht="24" customHeight="1" spans="1:2">
      <c r="A30" s="274" t="s">
        <v>1070</v>
      </c>
      <c r="B30" s="277"/>
    </row>
    <row r="31" ht="24" customHeight="1" spans="1:2">
      <c r="A31" s="276" t="s">
        <v>1063</v>
      </c>
      <c r="B31" s="277"/>
    </row>
    <row r="32" ht="24" customHeight="1" spans="1:2">
      <c r="A32" s="276" t="s">
        <v>1064</v>
      </c>
      <c r="B32" s="277"/>
    </row>
    <row r="33" ht="24" customHeight="1" spans="1:2">
      <c r="A33" s="276" t="s">
        <v>1065</v>
      </c>
      <c r="B33" s="277"/>
    </row>
    <row r="34" ht="24" customHeight="1" spans="1:2">
      <c r="A34" s="276" t="s">
        <v>1067</v>
      </c>
      <c r="B34" s="277"/>
    </row>
    <row r="35" ht="24" customHeight="1" spans="1:2">
      <c r="A35" s="276" t="s">
        <v>1068</v>
      </c>
      <c r="B35" s="277"/>
    </row>
    <row r="36" ht="24" customHeight="1" spans="1:2">
      <c r="A36" s="276" t="s">
        <v>1069</v>
      </c>
      <c r="B36" s="277"/>
    </row>
    <row r="37" ht="24" customHeight="1" spans="1:2">
      <c r="A37" s="274" t="s">
        <v>1071</v>
      </c>
      <c r="B37" s="275">
        <f>SUM(B38:B40)</f>
        <v>142393.08</v>
      </c>
    </row>
    <row r="38" ht="24" customHeight="1" spans="1:2">
      <c r="A38" s="276" t="s">
        <v>1072</v>
      </c>
      <c r="B38" s="277">
        <v>135215.83</v>
      </c>
    </row>
    <row r="39" ht="24" customHeight="1" spans="1:2">
      <c r="A39" s="276" t="s">
        <v>1073</v>
      </c>
      <c r="B39" s="277">
        <v>7177.25</v>
      </c>
    </row>
    <row r="40" ht="24" customHeight="1" spans="1:2">
      <c r="A40" s="276" t="s">
        <v>1074</v>
      </c>
      <c r="B40" s="277"/>
    </row>
    <row r="41" ht="24" customHeight="1" spans="1:2">
      <c r="A41" s="274" t="s">
        <v>1075</v>
      </c>
      <c r="B41" s="275">
        <f>SUM(B42:B43)</f>
        <v>11.31</v>
      </c>
    </row>
    <row r="42" ht="24" customHeight="1" spans="1:2">
      <c r="A42" s="276" t="s">
        <v>1076</v>
      </c>
      <c r="B42" s="277">
        <v>11.31</v>
      </c>
    </row>
    <row r="43" ht="24" customHeight="1" spans="1:2">
      <c r="A43" s="276" t="s">
        <v>1077</v>
      </c>
      <c r="B43" s="277"/>
    </row>
    <row r="44" ht="24" customHeight="1" spans="1:2">
      <c r="A44" s="274" t="s">
        <v>1078</v>
      </c>
      <c r="B44" s="277"/>
    </row>
    <row r="45" ht="24" customHeight="1" spans="1:2">
      <c r="A45" s="276" t="s">
        <v>1079</v>
      </c>
      <c r="B45" s="277"/>
    </row>
    <row r="46" ht="24" customHeight="1" spans="1:2">
      <c r="A46" s="276" t="s">
        <v>1080</v>
      </c>
      <c r="B46" s="277"/>
    </row>
    <row r="47" ht="24" customHeight="1" spans="1:2">
      <c r="A47" s="276" t="s">
        <v>1081</v>
      </c>
      <c r="B47" s="277"/>
    </row>
    <row r="48" ht="24" customHeight="1" spans="1:2">
      <c r="A48" s="274" t="s">
        <v>1082</v>
      </c>
      <c r="B48" s="275">
        <f>SUM(B49:B53)</f>
        <v>20789.67</v>
      </c>
    </row>
    <row r="49" ht="24" customHeight="1" spans="1:2">
      <c r="A49" s="276" t="s">
        <v>1083</v>
      </c>
      <c r="B49" s="277">
        <v>8343.96</v>
      </c>
    </row>
    <row r="50" ht="24" customHeight="1" spans="1:2">
      <c r="A50" s="276" t="s">
        <v>1084</v>
      </c>
      <c r="B50" s="277"/>
    </row>
    <row r="51" ht="24" customHeight="1" spans="1:2">
      <c r="A51" s="276" t="s">
        <v>1085</v>
      </c>
      <c r="B51" s="277"/>
    </row>
    <row r="52" ht="24" customHeight="1" spans="1:2">
      <c r="A52" s="276" t="s">
        <v>1086</v>
      </c>
      <c r="B52" s="277">
        <v>383.41</v>
      </c>
    </row>
    <row r="53" ht="24" customHeight="1" spans="1:2">
      <c r="A53" s="276" t="s">
        <v>1087</v>
      </c>
      <c r="B53" s="277">
        <v>12062.3</v>
      </c>
    </row>
    <row r="54" ht="24" customHeight="1" spans="1:2">
      <c r="A54" s="274" t="s">
        <v>1088</v>
      </c>
      <c r="B54" s="277"/>
    </row>
    <row r="55" ht="24" customHeight="1" spans="1:2">
      <c r="A55" s="276" t="s">
        <v>1089</v>
      </c>
      <c r="B55" s="277"/>
    </row>
    <row r="56" ht="24" customHeight="1" spans="1:2">
      <c r="A56" s="276" t="s">
        <v>1090</v>
      </c>
      <c r="B56" s="277"/>
    </row>
    <row r="57" ht="24" customHeight="1" spans="1:2">
      <c r="A57" s="276" t="s">
        <v>1091</v>
      </c>
      <c r="B57" s="277"/>
    </row>
    <row r="58" ht="24" customHeight="1" spans="1:2">
      <c r="A58" s="274" t="s">
        <v>1092</v>
      </c>
      <c r="B58" s="277"/>
    </row>
    <row r="59" ht="24" customHeight="1" spans="1:2">
      <c r="A59" s="276" t="s">
        <v>1093</v>
      </c>
      <c r="B59" s="277"/>
    </row>
    <row r="60" ht="24" customHeight="1" spans="1:2">
      <c r="A60" s="276" t="s">
        <v>1094</v>
      </c>
      <c r="B60" s="277"/>
    </row>
    <row r="61" ht="24" customHeight="1" spans="1:2">
      <c r="A61" s="274" t="s">
        <v>1095</v>
      </c>
      <c r="B61" s="277"/>
    </row>
    <row r="62" ht="24" customHeight="1" spans="1:2">
      <c r="A62" s="276" t="s">
        <v>1096</v>
      </c>
      <c r="B62" s="277"/>
    </row>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sheetData>
  <mergeCells count="1">
    <mergeCell ref="A2:B2"/>
  </mergeCells>
  <printOptions horizontalCentered="1"/>
  <pageMargins left="0.590277777777778" right="0.590277777777778" top="0.786805555555556" bottom="0.786805555555556" header="0.5" footer="0.5"/>
  <pageSetup paperSize="9"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91"/>
  <sheetViews>
    <sheetView workbookViewId="0">
      <selection activeCell="A2" sqref="A2:C2"/>
    </sheetView>
  </sheetViews>
  <sheetFormatPr defaultColWidth="9" defaultRowHeight="14.25" outlineLevelCol="2"/>
  <cols>
    <col min="1" max="1" width="52.25" customWidth="1"/>
    <col min="2" max="2" width="16.25" customWidth="1"/>
    <col min="3" max="3" width="15.625" customWidth="1"/>
  </cols>
  <sheetData>
    <row r="1" s="238" customFormat="1" ht="24" customHeight="1" spans="1:3">
      <c r="A1" s="243"/>
      <c r="B1" s="244"/>
      <c r="C1" s="245"/>
    </row>
    <row r="2" s="239" customFormat="1" ht="60" customHeight="1" spans="1:3">
      <c r="A2" s="246" t="s">
        <v>1098</v>
      </c>
      <c r="B2" s="246"/>
      <c r="C2" s="246"/>
    </row>
    <row r="3" s="240" customFormat="1" ht="27" customHeight="1" spans="1:3">
      <c r="A3" s="247"/>
      <c r="B3" s="247"/>
      <c r="C3" s="248" t="s">
        <v>1</v>
      </c>
    </row>
    <row r="4" s="241" customFormat="1" ht="25" customHeight="1" spans="1:3">
      <c r="A4" s="249" t="s">
        <v>1099</v>
      </c>
      <c r="B4" s="250" t="s">
        <v>1100</v>
      </c>
      <c r="C4" s="251" t="s">
        <v>1101</v>
      </c>
    </row>
    <row r="5" s="241" customFormat="1" ht="24" customHeight="1" spans="1:3">
      <c r="A5" s="252" t="s">
        <v>1102</v>
      </c>
      <c r="B5" s="253">
        <f>B6+B13+B49</f>
        <v>373632</v>
      </c>
      <c r="C5" s="253">
        <f>C6+C13+C49</f>
        <v>217550.32</v>
      </c>
    </row>
    <row r="6" s="241" customFormat="1" ht="24" customHeight="1" spans="1:3">
      <c r="A6" s="252" t="s">
        <v>1103</v>
      </c>
      <c r="B6" s="253">
        <f>SUM(B7:B12)</f>
        <v>9082</v>
      </c>
      <c r="C6" s="253"/>
    </row>
    <row r="7" s="241" customFormat="1" ht="24" customHeight="1" spans="1:3">
      <c r="A7" s="254" t="s">
        <v>1104</v>
      </c>
      <c r="B7" s="201">
        <v>3555</v>
      </c>
      <c r="C7" s="255"/>
    </row>
    <row r="8" s="241" customFormat="1" ht="24" customHeight="1" spans="1:3">
      <c r="A8" s="254" t="s">
        <v>1105</v>
      </c>
      <c r="B8" s="201">
        <v>1452</v>
      </c>
      <c r="C8" s="256"/>
    </row>
    <row r="9" s="241" customFormat="1" ht="24" customHeight="1" spans="1:3">
      <c r="A9" s="254" t="s">
        <v>1106</v>
      </c>
      <c r="B9" s="201">
        <v>4600</v>
      </c>
      <c r="C9" s="255"/>
    </row>
    <row r="10" s="241" customFormat="1" ht="24" customHeight="1" spans="1:3">
      <c r="A10" s="254" t="s">
        <v>1107</v>
      </c>
      <c r="B10" s="201">
        <v>8</v>
      </c>
      <c r="C10" s="255"/>
    </row>
    <row r="11" s="241" customFormat="1" ht="24" customHeight="1" spans="1:3">
      <c r="A11" s="254" t="s">
        <v>1108</v>
      </c>
      <c r="B11" s="201">
        <v>2739</v>
      </c>
      <c r="C11" s="255"/>
    </row>
    <row r="12" s="241" customFormat="1" ht="24" customHeight="1" spans="1:3">
      <c r="A12" s="254" t="s">
        <v>1109</v>
      </c>
      <c r="B12" s="201">
        <v>-3272</v>
      </c>
      <c r="C12" s="255"/>
    </row>
    <row r="13" s="242" customFormat="1" ht="24" customHeight="1" spans="1:3">
      <c r="A13" s="257" t="s">
        <v>72</v>
      </c>
      <c r="B13" s="253">
        <f>SUM(B14:B48)</f>
        <v>343548</v>
      </c>
      <c r="C13" s="253">
        <f>SUM(C14:C48)</f>
        <v>215649.32</v>
      </c>
    </row>
    <row r="14" s="242" customFormat="1" ht="24" customHeight="1" spans="1:3">
      <c r="A14" s="254" t="s">
        <v>1110</v>
      </c>
      <c r="B14" s="255"/>
      <c r="C14" s="255"/>
    </row>
    <row r="15" s="242" customFormat="1" ht="25" customHeight="1" spans="1:3">
      <c r="A15" s="254" t="s">
        <v>1111</v>
      </c>
      <c r="B15" s="201">
        <v>92187</v>
      </c>
      <c r="C15" s="201">
        <v>98219</v>
      </c>
    </row>
    <row r="16" s="241" customFormat="1" ht="25" customHeight="1" spans="1:3">
      <c r="A16" s="254" t="s">
        <v>1112</v>
      </c>
      <c r="B16" s="201">
        <v>20555</v>
      </c>
      <c r="C16" s="201">
        <v>20555</v>
      </c>
    </row>
    <row r="17" s="241" customFormat="1" ht="25" customHeight="1" spans="1:3">
      <c r="A17" s="254" t="s">
        <v>1113</v>
      </c>
      <c r="B17" s="201">
        <v>17070</v>
      </c>
      <c r="C17" s="201">
        <v>330.78</v>
      </c>
    </row>
    <row r="18" s="241" customFormat="1" ht="25" customHeight="1" spans="1:3">
      <c r="A18" s="254" t="s">
        <v>1114</v>
      </c>
      <c r="B18" s="201">
        <v>3000</v>
      </c>
      <c r="C18" s="201">
        <v>2006</v>
      </c>
    </row>
    <row r="19" s="241" customFormat="1" ht="25" customHeight="1" spans="1:3">
      <c r="A19" s="254" t="s">
        <v>1115</v>
      </c>
      <c r="B19" s="255"/>
      <c r="C19" s="255"/>
    </row>
    <row r="20" s="241" customFormat="1" ht="25" customHeight="1" spans="1:3">
      <c r="A20" s="254" t="s">
        <v>1116</v>
      </c>
      <c r="B20" s="201">
        <v>5257</v>
      </c>
      <c r="C20" s="255"/>
    </row>
    <row r="21" s="241" customFormat="1" ht="25" customHeight="1" spans="1:3">
      <c r="A21" s="254" t="s">
        <v>1117</v>
      </c>
      <c r="B21" s="201">
        <v>360</v>
      </c>
      <c r="C21" s="201">
        <v>360</v>
      </c>
    </row>
    <row r="22" s="241" customFormat="1" ht="25" customHeight="1" spans="1:3">
      <c r="A22" s="254" t="s">
        <v>1118</v>
      </c>
      <c r="B22" s="201">
        <v>29093</v>
      </c>
      <c r="C22" s="255"/>
    </row>
    <row r="23" s="241" customFormat="1" ht="25" customHeight="1" spans="1:3">
      <c r="A23" s="254" t="s">
        <v>1119</v>
      </c>
      <c r="B23" s="201">
        <v>1925</v>
      </c>
      <c r="C23" s="201">
        <v>1732</v>
      </c>
    </row>
    <row r="24" s="241" customFormat="1" ht="24" customHeight="1" spans="1:3">
      <c r="A24" s="254" t="s">
        <v>1120</v>
      </c>
      <c r="B24" s="255"/>
      <c r="C24" s="255"/>
    </row>
    <row r="25" s="241" customFormat="1" ht="24" customHeight="1" spans="1:3">
      <c r="A25" s="254" t="s">
        <v>1121</v>
      </c>
      <c r="B25" s="255"/>
      <c r="C25" s="255"/>
    </row>
    <row r="26" ht="24" customHeight="1" spans="1:3">
      <c r="A26" s="254" t="s">
        <v>1122</v>
      </c>
      <c r="B26" s="201">
        <v>13014</v>
      </c>
      <c r="C26" s="201">
        <v>4851</v>
      </c>
    </row>
    <row r="27" ht="24" customHeight="1" spans="1:3">
      <c r="A27" s="254" t="s">
        <v>1123</v>
      </c>
      <c r="B27" s="255"/>
      <c r="C27" s="255"/>
    </row>
    <row r="28" ht="24" customHeight="1" spans="1:3">
      <c r="A28" s="254" t="s">
        <v>1124</v>
      </c>
      <c r="B28" s="255"/>
      <c r="C28" s="255"/>
    </row>
    <row r="29" ht="24" customHeight="1" spans="1:3">
      <c r="A29" s="254" t="s">
        <v>1125</v>
      </c>
      <c r="B29" s="255"/>
      <c r="C29" s="255"/>
    </row>
    <row r="30" ht="24" customHeight="1" spans="1:3">
      <c r="A30" s="254" t="s">
        <v>1126</v>
      </c>
      <c r="B30" s="201">
        <v>2428</v>
      </c>
      <c r="C30" s="255"/>
    </row>
    <row r="31" ht="24" customHeight="1" spans="1:3">
      <c r="A31" s="254" t="s">
        <v>1127</v>
      </c>
      <c r="B31" s="201">
        <v>34952</v>
      </c>
      <c r="C31" s="255"/>
    </row>
    <row r="32" ht="24" customHeight="1" spans="1:3">
      <c r="A32" s="254" t="s">
        <v>1128</v>
      </c>
      <c r="B32" s="201">
        <v>34</v>
      </c>
      <c r="C32" s="255"/>
    </row>
    <row r="33" ht="24" customHeight="1" spans="1:3">
      <c r="A33" s="254" t="s">
        <v>1129</v>
      </c>
      <c r="B33" s="201">
        <v>880</v>
      </c>
      <c r="C33" s="255"/>
    </row>
    <row r="34" ht="24" customHeight="1" spans="1:3">
      <c r="A34" s="254" t="s">
        <v>1130</v>
      </c>
      <c r="B34" s="201">
        <v>53592</v>
      </c>
      <c r="C34" s="201">
        <v>47553.69</v>
      </c>
    </row>
    <row r="35" ht="24" customHeight="1" spans="1:3">
      <c r="A35" s="254" t="s">
        <v>1131</v>
      </c>
      <c r="B35" s="201">
        <v>15467</v>
      </c>
      <c r="C35" s="201">
        <v>10814.6</v>
      </c>
    </row>
    <row r="36" ht="24" customHeight="1" spans="1:3">
      <c r="A36" s="254" t="s">
        <v>1132</v>
      </c>
      <c r="B36" s="201">
        <v>619</v>
      </c>
      <c r="C36" s="255"/>
    </row>
    <row r="37" ht="24" customHeight="1" spans="1:3">
      <c r="A37" s="254" t="s">
        <v>1133</v>
      </c>
      <c r="B37" s="255"/>
      <c r="C37" s="255"/>
    </row>
    <row r="38" ht="24" customHeight="1" spans="1:3">
      <c r="A38" s="254" t="s">
        <v>1134</v>
      </c>
      <c r="B38" s="201">
        <v>42069</v>
      </c>
      <c r="C38" s="201">
        <v>21399.25</v>
      </c>
    </row>
    <row r="39" ht="24" customHeight="1" spans="1:3">
      <c r="A39" s="254" t="s">
        <v>1135</v>
      </c>
      <c r="B39" s="201">
        <v>3078</v>
      </c>
      <c r="C39" s="201">
        <v>336</v>
      </c>
    </row>
    <row r="40" ht="24" customHeight="1" spans="1:3">
      <c r="A40" s="254" t="s">
        <v>1136</v>
      </c>
      <c r="B40" s="255"/>
      <c r="C40" s="255"/>
    </row>
    <row r="41" ht="24" customHeight="1" spans="1:3">
      <c r="A41" s="254" t="s">
        <v>1137</v>
      </c>
      <c r="B41" s="255"/>
      <c r="C41" s="255"/>
    </row>
    <row r="42" ht="24" customHeight="1" spans="1:3">
      <c r="A42" s="254" t="s">
        <v>1138</v>
      </c>
      <c r="B42" s="255"/>
      <c r="C42" s="255"/>
    </row>
    <row r="43" ht="24" customHeight="1" spans="1:3">
      <c r="A43" s="254" t="s">
        <v>1139</v>
      </c>
      <c r="B43" s="255"/>
      <c r="C43" s="255"/>
    </row>
    <row r="44" ht="24" customHeight="1" spans="1:3">
      <c r="A44" s="254" t="s">
        <v>1140</v>
      </c>
      <c r="B44" s="201">
        <v>2872</v>
      </c>
      <c r="C44" s="201">
        <v>6158</v>
      </c>
    </row>
    <row r="45" ht="24" customHeight="1" spans="1:3">
      <c r="A45" s="254" t="s">
        <v>1141</v>
      </c>
      <c r="B45" s="255"/>
      <c r="C45" s="255"/>
    </row>
    <row r="46" ht="24" customHeight="1" spans="1:3">
      <c r="A46" s="254" t="s">
        <v>1142</v>
      </c>
      <c r="B46" s="201">
        <v>1538</v>
      </c>
      <c r="C46" s="255"/>
    </row>
    <row r="47" ht="24" customHeight="1" spans="1:3">
      <c r="A47" s="254" t="s">
        <v>1143</v>
      </c>
      <c r="B47" s="255"/>
      <c r="C47" s="255"/>
    </row>
    <row r="48" ht="24" customHeight="1" spans="1:3">
      <c r="A48" s="254" t="s">
        <v>1144</v>
      </c>
      <c r="B48" s="201">
        <v>3558</v>
      </c>
      <c r="C48" s="201">
        <v>1334</v>
      </c>
    </row>
    <row r="49" ht="24" customHeight="1" spans="1:3">
      <c r="A49" s="252" t="s">
        <v>74</v>
      </c>
      <c r="B49" s="253">
        <f>SUM(B50:B70)</f>
        <v>21002</v>
      </c>
      <c r="C49" s="253">
        <f>SUM(C50:C70)</f>
        <v>1901</v>
      </c>
    </row>
    <row r="50" ht="24" customHeight="1" spans="1:3">
      <c r="A50" s="258" t="s">
        <v>1145</v>
      </c>
      <c r="B50" s="201">
        <v>166</v>
      </c>
      <c r="C50" s="255"/>
    </row>
    <row r="51" ht="24" customHeight="1" spans="1:3">
      <c r="A51" s="258" t="s">
        <v>1146</v>
      </c>
      <c r="B51" s="255"/>
      <c r="C51" s="255"/>
    </row>
    <row r="52" ht="24" customHeight="1" spans="1:3">
      <c r="A52" s="258" t="s">
        <v>1147</v>
      </c>
      <c r="B52" s="201">
        <v>104</v>
      </c>
      <c r="C52" s="255"/>
    </row>
    <row r="53" ht="24" customHeight="1" spans="1:3">
      <c r="A53" s="258" t="s">
        <v>1148</v>
      </c>
      <c r="B53" s="255"/>
      <c r="C53" s="255"/>
    </row>
    <row r="54" ht="24" customHeight="1" spans="1:3">
      <c r="A54" s="258" t="s">
        <v>1149</v>
      </c>
      <c r="B54" s="255"/>
      <c r="C54" s="255"/>
    </row>
    <row r="55" ht="24" customHeight="1" spans="1:3">
      <c r="A55" s="258" t="s">
        <v>1150</v>
      </c>
      <c r="B55" s="201">
        <v>182</v>
      </c>
      <c r="C55" s="255"/>
    </row>
    <row r="56" ht="24" customHeight="1" spans="1:3">
      <c r="A56" s="258" t="s">
        <v>1151</v>
      </c>
      <c r="B56" s="201">
        <v>31</v>
      </c>
      <c r="C56" s="255"/>
    </row>
    <row r="57" ht="24" customHeight="1" spans="1:3">
      <c r="A57" s="258" t="s">
        <v>1152</v>
      </c>
      <c r="B57" s="255"/>
      <c r="C57" s="255"/>
    </row>
    <row r="58" ht="24" customHeight="1" spans="1:3">
      <c r="A58" s="258" t="s">
        <v>1153</v>
      </c>
      <c r="B58" s="201">
        <v>785</v>
      </c>
      <c r="C58" s="255"/>
    </row>
    <row r="59" ht="24" customHeight="1" spans="1:3">
      <c r="A59" s="258" t="s">
        <v>1154</v>
      </c>
      <c r="B59" s="201">
        <v>2008</v>
      </c>
      <c r="C59" s="255"/>
    </row>
    <row r="60" ht="24" customHeight="1" spans="1:3">
      <c r="A60" s="258" t="s">
        <v>1155</v>
      </c>
      <c r="B60" s="201">
        <v>1897</v>
      </c>
      <c r="C60" s="255"/>
    </row>
    <row r="61" ht="24" customHeight="1" spans="1:3">
      <c r="A61" s="258" t="s">
        <v>1156</v>
      </c>
      <c r="B61" s="201">
        <v>7065</v>
      </c>
      <c r="C61" s="201">
        <v>1901</v>
      </c>
    </row>
    <row r="62" ht="24" customHeight="1" spans="1:3">
      <c r="A62" s="258" t="s">
        <v>1157</v>
      </c>
      <c r="B62" s="201">
        <v>2082</v>
      </c>
      <c r="C62" s="255"/>
    </row>
    <row r="63" ht="24" customHeight="1" spans="1:3">
      <c r="A63" s="258" t="s">
        <v>1158</v>
      </c>
      <c r="B63" s="201">
        <v>1697</v>
      </c>
      <c r="C63" s="255"/>
    </row>
    <row r="64" ht="24" customHeight="1" spans="1:3">
      <c r="A64" s="258" t="s">
        <v>1159</v>
      </c>
      <c r="B64" s="201">
        <v>1098</v>
      </c>
      <c r="C64" s="255"/>
    </row>
    <row r="65" ht="24" customHeight="1" spans="1:3">
      <c r="A65" s="258" t="s">
        <v>1160</v>
      </c>
      <c r="B65" s="201">
        <v>14</v>
      </c>
      <c r="C65" s="255"/>
    </row>
    <row r="66" ht="24" customHeight="1" spans="1:3">
      <c r="A66" s="258" t="s">
        <v>1161</v>
      </c>
      <c r="B66" s="201">
        <v>1878</v>
      </c>
      <c r="C66" s="255"/>
    </row>
    <row r="67" ht="24" customHeight="1" spans="1:3">
      <c r="A67" s="258" t="s">
        <v>1162</v>
      </c>
      <c r="B67" s="255"/>
      <c r="C67" s="255"/>
    </row>
    <row r="68" ht="24" customHeight="1" spans="1:3">
      <c r="A68" s="258" t="s">
        <v>1163</v>
      </c>
      <c r="B68" s="201">
        <v>157</v>
      </c>
      <c r="C68" s="255"/>
    </row>
    <row r="69" ht="24" customHeight="1" spans="1:3">
      <c r="A69" s="258" t="s">
        <v>1164</v>
      </c>
      <c r="B69" s="201">
        <v>1749</v>
      </c>
      <c r="C69" s="255"/>
    </row>
    <row r="70" ht="24" customHeight="1" spans="1:3">
      <c r="A70" s="258" t="s">
        <v>1165</v>
      </c>
      <c r="B70" s="201">
        <v>89</v>
      </c>
      <c r="C70" s="255"/>
    </row>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sheetData>
  <mergeCells count="1">
    <mergeCell ref="A2:C2"/>
  </mergeCells>
  <printOptions horizontalCentered="1"/>
  <pageMargins left="0.590277777777778" right="0.590277777777778" top="0.786805555555556" bottom="0.786805555555556" header="0.5" footer="0.5"/>
  <pageSetup paperSize="9"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54"/>
  <sheetViews>
    <sheetView showZeros="0" workbookViewId="0">
      <pane ySplit="4" topLeftCell="A5" activePane="bottomLeft" state="frozen"/>
      <selection/>
      <selection pane="bottomLeft" activeCell="H14" sqref="H14"/>
    </sheetView>
  </sheetViews>
  <sheetFormatPr defaultColWidth="9" defaultRowHeight="13.5" outlineLevelCol="6"/>
  <cols>
    <col min="1" max="1" width="44.5" style="221" customWidth="1"/>
    <col min="2" max="4" width="16.75" style="103" customWidth="1"/>
    <col min="5" max="5" width="13" style="103" customWidth="1"/>
    <col min="6" max="16384" width="9" style="103"/>
  </cols>
  <sheetData>
    <row r="1" s="215" customFormat="1" ht="24" customHeight="1" spans="1:1">
      <c r="A1" s="222"/>
    </row>
    <row r="2" s="216" customFormat="1" ht="60" customHeight="1" spans="1:4">
      <c r="A2" s="223" t="s">
        <v>1166</v>
      </c>
      <c r="B2" s="223"/>
      <c r="C2" s="223"/>
      <c r="D2" s="223"/>
    </row>
    <row r="3" s="217" customFormat="1" ht="27" customHeight="1" spans="1:3">
      <c r="A3" s="224"/>
      <c r="C3" s="217" t="s">
        <v>1167</v>
      </c>
    </row>
    <row r="4" s="218" customFormat="1" ht="33" customHeight="1" spans="1:4">
      <c r="A4" s="225" t="s">
        <v>1168</v>
      </c>
      <c r="B4" s="225" t="s">
        <v>1100</v>
      </c>
      <c r="C4" s="225" t="s">
        <v>1101</v>
      </c>
      <c r="D4" s="225" t="s">
        <v>1169</v>
      </c>
    </row>
    <row r="5" s="219" customFormat="1" ht="24" customHeight="1" spans="1:4">
      <c r="A5" s="226" t="s">
        <v>1170</v>
      </c>
      <c r="B5" s="227">
        <f>SUM(B6:B25)</f>
        <v>31028</v>
      </c>
      <c r="C5" s="228">
        <f>SUM(C6:C25)</f>
        <v>34250</v>
      </c>
      <c r="D5" s="229">
        <f>C5/B5</f>
        <v>1.10384169137553</v>
      </c>
    </row>
    <row r="6" s="219" customFormat="1" ht="24" customHeight="1" spans="1:4">
      <c r="A6" s="226" t="s">
        <v>1171</v>
      </c>
      <c r="B6" s="230">
        <v>1800</v>
      </c>
      <c r="C6" s="230">
        <v>1800</v>
      </c>
      <c r="D6" s="231">
        <f t="shared" ref="D6:D25" si="0">C6/B6</f>
        <v>1</v>
      </c>
    </row>
    <row r="7" s="220" customFormat="1" ht="24" customHeight="1" spans="1:4">
      <c r="A7" s="226" t="s">
        <v>1172</v>
      </c>
      <c r="B7" s="230"/>
      <c r="C7" s="230"/>
      <c r="D7" s="231"/>
    </row>
    <row r="8" s="220" customFormat="1" ht="24" customHeight="1" spans="1:4">
      <c r="A8" s="226" t="s">
        <v>1173</v>
      </c>
      <c r="B8" s="230"/>
      <c r="C8" s="230"/>
      <c r="D8" s="231"/>
    </row>
    <row r="9" s="219" customFormat="1" ht="24" customHeight="1" spans="1:7">
      <c r="A9" s="226" t="s">
        <v>1174</v>
      </c>
      <c r="B9" s="230">
        <v>400</v>
      </c>
      <c r="C9" s="230">
        <v>400</v>
      </c>
      <c r="D9" s="231">
        <f t="shared" si="0"/>
        <v>1</v>
      </c>
      <c r="G9" s="220"/>
    </row>
    <row r="10" s="220" customFormat="1" ht="24" customHeight="1" spans="1:4">
      <c r="A10" s="226" t="s">
        <v>1175</v>
      </c>
      <c r="B10" s="230">
        <v>3850</v>
      </c>
      <c r="C10" s="230">
        <v>4250</v>
      </c>
      <c r="D10" s="231">
        <f t="shared" si="0"/>
        <v>1.1038961038961</v>
      </c>
    </row>
    <row r="11" s="220" customFormat="1" ht="24" customHeight="1" spans="1:4">
      <c r="A11" s="226" t="s">
        <v>1176</v>
      </c>
      <c r="B11" s="230"/>
      <c r="C11" s="230"/>
      <c r="D11" s="231"/>
    </row>
    <row r="12" s="219" customFormat="1" ht="24" customHeight="1" spans="1:4">
      <c r="A12" s="226" t="s">
        <v>1177</v>
      </c>
      <c r="B12" s="230"/>
      <c r="C12" s="230"/>
      <c r="D12" s="231"/>
    </row>
    <row r="13" s="220" customFormat="1" ht="24" customHeight="1" spans="1:5">
      <c r="A13" s="226" t="s">
        <v>1178</v>
      </c>
      <c r="B13" s="230">
        <v>1200</v>
      </c>
      <c r="C13" s="230">
        <v>2800</v>
      </c>
      <c r="D13" s="231">
        <f t="shared" si="0"/>
        <v>2.33333333333333</v>
      </c>
      <c r="E13" s="232"/>
    </row>
    <row r="14" s="220" customFormat="1" ht="24" customHeight="1" spans="1:4">
      <c r="A14" s="226" t="s">
        <v>1179</v>
      </c>
      <c r="B14" s="230">
        <v>2000</v>
      </c>
      <c r="C14" s="230">
        <v>2100</v>
      </c>
      <c r="D14" s="231">
        <f t="shared" si="0"/>
        <v>1.05</v>
      </c>
    </row>
    <row r="15" s="219" customFormat="1" ht="24" customHeight="1" spans="1:4">
      <c r="A15" s="226" t="s">
        <v>1180</v>
      </c>
      <c r="B15" s="230">
        <v>800</v>
      </c>
      <c r="C15" s="230">
        <v>800</v>
      </c>
      <c r="D15" s="231">
        <f t="shared" si="0"/>
        <v>1</v>
      </c>
    </row>
    <row r="16" s="220" customFormat="1" ht="24" customHeight="1" spans="1:5">
      <c r="A16" s="226" t="s">
        <v>1181</v>
      </c>
      <c r="B16" s="230">
        <v>5000</v>
      </c>
      <c r="C16" s="230">
        <v>2200</v>
      </c>
      <c r="D16" s="231">
        <f t="shared" si="0"/>
        <v>0.44</v>
      </c>
      <c r="E16" s="233"/>
    </row>
    <row r="17" s="220" customFormat="1" ht="24" customHeight="1" spans="1:5">
      <c r="A17" s="226" t="s">
        <v>1182</v>
      </c>
      <c r="B17" s="230">
        <v>12000</v>
      </c>
      <c r="C17" s="230">
        <v>15000</v>
      </c>
      <c r="D17" s="231">
        <f t="shared" si="0"/>
        <v>1.25</v>
      </c>
      <c r="E17" s="233"/>
    </row>
    <row r="18" s="219" customFormat="1" ht="24" customHeight="1" spans="1:4">
      <c r="A18" s="226" t="s">
        <v>1183</v>
      </c>
      <c r="B18" s="230">
        <v>3500</v>
      </c>
      <c r="C18" s="230">
        <v>500</v>
      </c>
      <c r="D18" s="231">
        <f t="shared" si="0"/>
        <v>0.142857142857143</v>
      </c>
    </row>
    <row r="19" s="220" customFormat="1" ht="24" customHeight="1" spans="1:4">
      <c r="A19" s="226" t="s">
        <v>1184</v>
      </c>
      <c r="B19" s="230"/>
      <c r="C19" s="230"/>
      <c r="D19" s="231"/>
    </row>
    <row r="20" s="220" customFormat="1" ht="24" customHeight="1" spans="1:4">
      <c r="A20" s="226" t="s">
        <v>1185</v>
      </c>
      <c r="B20" s="230"/>
      <c r="C20" s="230"/>
      <c r="D20" s="231"/>
    </row>
    <row r="21" s="220" customFormat="1" ht="24" customHeight="1" spans="1:4">
      <c r="A21" s="234" t="s">
        <v>1186</v>
      </c>
      <c r="B21" s="230"/>
      <c r="C21" s="230"/>
      <c r="D21" s="231"/>
    </row>
    <row r="22" s="220" customFormat="1" ht="24" customHeight="1" spans="1:4">
      <c r="A22" s="226" t="s">
        <v>1187</v>
      </c>
      <c r="B22" s="230"/>
      <c r="C22" s="230"/>
      <c r="D22" s="231"/>
    </row>
    <row r="23" s="219" customFormat="1" ht="24" customHeight="1" spans="1:4">
      <c r="A23" s="226" t="s">
        <v>1188</v>
      </c>
      <c r="B23" s="230">
        <v>200</v>
      </c>
      <c r="C23" s="230">
        <v>1200</v>
      </c>
      <c r="D23" s="231">
        <f t="shared" si="0"/>
        <v>6</v>
      </c>
    </row>
    <row r="24" s="220" customFormat="1" ht="24" customHeight="1" spans="1:5">
      <c r="A24" s="226" t="s">
        <v>1189</v>
      </c>
      <c r="B24" s="230"/>
      <c r="C24" s="230"/>
      <c r="D24" s="231"/>
      <c r="E24" s="233"/>
    </row>
    <row r="25" s="103" customFormat="1" ht="24" customHeight="1" spans="1:4">
      <c r="A25" s="226" t="s">
        <v>1096</v>
      </c>
      <c r="B25" s="230">
        <v>278</v>
      </c>
      <c r="C25" s="230">
        <v>3200</v>
      </c>
      <c r="D25" s="231">
        <f t="shared" si="0"/>
        <v>11.5107913669065</v>
      </c>
    </row>
    <row r="26" s="103" customFormat="1" ht="24" customHeight="1" spans="1:4">
      <c r="A26" s="226" t="s">
        <v>1190</v>
      </c>
      <c r="B26" s="230"/>
      <c r="C26" s="230"/>
      <c r="D26" s="235"/>
    </row>
    <row r="27" s="103" customFormat="1" ht="24" customHeight="1" spans="1:4">
      <c r="A27" s="221"/>
      <c r="B27" s="236"/>
      <c r="C27" s="236"/>
      <c r="D27" s="237"/>
    </row>
    <row r="28" s="103" customFormat="1" ht="24" customHeight="1" spans="1:4">
      <c r="A28" s="221"/>
      <c r="B28" s="236"/>
      <c r="C28" s="236"/>
      <c r="D28" s="237"/>
    </row>
    <row r="29" s="103" customFormat="1" ht="24" customHeight="1" spans="1:4">
      <c r="A29" s="221"/>
      <c r="B29" s="236"/>
      <c r="C29" s="236"/>
      <c r="D29" s="237"/>
    </row>
    <row r="30" s="103" customFormat="1" ht="24" customHeight="1" spans="1:4">
      <c r="A30" s="221"/>
      <c r="B30" s="236"/>
      <c r="C30" s="236"/>
      <c r="D30" s="237"/>
    </row>
    <row r="31" s="103" customFormat="1" ht="24" customHeight="1" spans="1:4">
      <c r="A31" s="221"/>
      <c r="B31" s="236"/>
      <c r="C31" s="236"/>
      <c r="D31" s="237"/>
    </row>
    <row r="32" s="103" customFormat="1" ht="24" customHeight="1" spans="1:4">
      <c r="A32" s="221"/>
      <c r="B32" s="236"/>
      <c r="C32" s="236"/>
      <c r="D32" s="237"/>
    </row>
    <row r="33" s="103" customFormat="1" ht="24" customHeight="1" spans="1:4">
      <c r="A33" s="221"/>
      <c r="B33" s="236"/>
      <c r="C33" s="236"/>
      <c r="D33" s="236"/>
    </row>
    <row r="34" s="103" customFormat="1" ht="24" customHeight="1" spans="1:4">
      <c r="A34" s="221"/>
      <c r="B34" s="236"/>
      <c r="C34" s="236"/>
      <c r="D34" s="236"/>
    </row>
    <row r="35" s="103" customFormat="1" ht="24" customHeight="1" spans="1:4">
      <c r="A35" s="221"/>
      <c r="B35" s="236"/>
      <c r="C35" s="236"/>
      <c r="D35" s="236"/>
    </row>
    <row r="36" s="103" customFormat="1" ht="24" customHeight="1" spans="1:4">
      <c r="A36" s="221"/>
      <c r="B36" s="236"/>
      <c r="C36" s="236"/>
      <c r="D36" s="236"/>
    </row>
    <row r="37" s="103" customFormat="1" ht="24" customHeight="1" spans="1:4">
      <c r="A37" s="221"/>
      <c r="B37" s="236"/>
      <c r="C37" s="236"/>
      <c r="D37" s="236"/>
    </row>
    <row r="38" s="103" customFormat="1" ht="24" customHeight="1" spans="1:4">
      <c r="A38" s="221"/>
      <c r="B38" s="236"/>
      <c r="C38" s="236"/>
      <c r="D38" s="236"/>
    </row>
    <row r="39" s="103" customFormat="1" ht="24" customHeight="1" spans="1:4">
      <c r="A39" s="221"/>
      <c r="B39" s="236"/>
      <c r="C39" s="236"/>
      <c r="D39" s="236"/>
    </row>
    <row r="40" s="103" customFormat="1" ht="24" customHeight="1" spans="1:4">
      <c r="A40" s="221"/>
      <c r="B40" s="236"/>
      <c r="C40" s="236"/>
      <c r="D40" s="236"/>
    </row>
    <row r="41" s="103" customFormat="1" ht="24" customHeight="1" spans="1:4">
      <c r="A41" s="221"/>
      <c r="B41" s="236"/>
      <c r="C41" s="236"/>
      <c r="D41" s="236"/>
    </row>
    <row r="42" s="103" customFormat="1" ht="24" customHeight="1" spans="1:4">
      <c r="A42" s="221"/>
      <c r="B42" s="236"/>
      <c r="C42" s="236"/>
      <c r="D42" s="236"/>
    </row>
    <row r="43" s="103" customFormat="1" ht="24" customHeight="1" spans="1:4">
      <c r="A43" s="221"/>
      <c r="B43" s="236"/>
      <c r="C43" s="236"/>
      <c r="D43" s="236"/>
    </row>
    <row r="44" s="103" customFormat="1" ht="24" customHeight="1" spans="1:1">
      <c r="A44" s="221"/>
    </row>
    <row r="45" s="103" customFormat="1" ht="24" customHeight="1" spans="1:1">
      <c r="A45" s="221"/>
    </row>
    <row r="46" s="103" customFormat="1" ht="24" customHeight="1" spans="1:1">
      <c r="A46" s="221"/>
    </row>
    <row r="47" s="103" customFormat="1" ht="24" customHeight="1" spans="1:1">
      <c r="A47" s="221"/>
    </row>
    <row r="48" s="103" customFormat="1" ht="24" customHeight="1" spans="1:1">
      <c r="A48" s="221"/>
    </row>
    <row r="49" s="103" customFormat="1" ht="24" customHeight="1" spans="1:1">
      <c r="A49" s="221"/>
    </row>
    <row r="50" s="103" customFormat="1" ht="24" customHeight="1" spans="1:1">
      <c r="A50" s="221"/>
    </row>
    <row r="51" s="103" customFormat="1" ht="24" customHeight="1" spans="1:1">
      <c r="A51" s="221"/>
    </row>
    <row r="52" s="103" customFormat="1" ht="24" customHeight="1" spans="1:1">
      <c r="A52" s="221"/>
    </row>
    <row r="53" s="103" customFormat="1" ht="24" customHeight="1" spans="1:1">
      <c r="A53" s="221"/>
    </row>
    <row r="54" ht="24" customHeight="1"/>
  </sheetData>
  <mergeCells count="2">
    <mergeCell ref="A2:D2"/>
    <mergeCell ref="C3:D3"/>
  </mergeCells>
  <printOptions horizontalCentered="1"/>
  <pageMargins left="0.590277777777778" right="0.590277777777778" top="0.786805555555556" bottom="0.786805555555556" header="0.5" footer="0.5"/>
  <pageSetup paperSize="9" scale="89" fitToHeight="0"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85"/>
  <sheetViews>
    <sheetView showGridLines="0" showZeros="0" zoomScaleSheetLayoutView="85" workbookViewId="0">
      <selection activeCell="A2" sqref="A2:B2"/>
    </sheetView>
  </sheetViews>
  <sheetFormatPr defaultColWidth="6.875" defaultRowHeight="15.95" customHeight="1" outlineLevelCol="1"/>
  <cols>
    <col min="1" max="1" width="57.625" style="196" customWidth="1"/>
    <col min="2" max="2" width="25.625" style="206" customWidth="1"/>
    <col min="3" max="4" width="6.875" style="196"/>
    <col min="5" max="5" width="24.5" style="196" customWidth="1"/>
    <col min="6" max="253" width="6.875" style="196"/>
    <col min="254" max="16384" width="6.875" style="103"/>
  </cols>
  <sheetData>
    <row r="1" s="159" customFormat="1" ht="24" customHeight="1" spans="1:2">
      <c r="A1" s="167"/>
      <c r="B1" s="168"/>
    </row>
    <row r="2" s="192" customFormat="1" ht="42" customHeight="1" spans="1:2">
      <c r="A2" s="197" t="s">
        <v>1191</v>
      </c>
      <c r="B2" s="198"/>
    </row>
    <row r="3" s="193" customFormat="1" ht="27" customHeight="1" spans="2:2">
      <c r="B3" s="207" t="s">
        <v>1</v>
      </c>
    </row>
    <row r="4" s="194" customFormat="1" ht="26" customHeight="1" spans="1:2">
      <c r="A4" s="157" t="s">
        <v>2</v>
      </c>
      <c r="B4" s="190" t="s">
        <v>3</v>
      </c>
    </row>
    <row r="5" s="194" customFormat="1" ht="24" customHeight="1" spans="1:2">
      <c r="A5" s="208" t="s">
        <v>1192</v>
      </c>
      <c r="B5" s="209">
        <f>SUM(B6:B15)</f>
        <v>277167.47</v>
      </c>
    </row>
    <row r="6" s="195" customFormat="1" ht="24" customHeight="1" spans="1:2">
      <c r="A6" s="210" t="s">
        <v>1193</v>
      </c>
      <c r="B6" s="211"/>
    </row>
    <row r="7" s="195" customFormat="1" ht="24" customHeight="1" spans="1:2">
      <c r="A7" s="210" t="s">
        <v>1194</v>
      </c>
      <c r="B7" s="211"/>
    </row>
    <row r="8" s="195" customFormat="1" ht="24" customHeight="1" spans="1:2">
      <c r="A8" s="210" t="s">
        <v>1195</v>
      </c>
      <c r="B8" s="201">
        <v>20000</v>
      </c>
    </row>
    <row r="9" s="195" customFormat="1" ht="24" customHeight="1" spans="1:2">
      <c r="A9" s="210" t="s">
        <v>1196</v>
      </c>
      <c r="B9" s="201">
        <v>525</v>
      </c>
    </row>
    <row r="10" s="195" customFormat="1" ht="24" customHeight="1" spans="1:2">
      <c r="A10" s="210" t="s">
        <v>1197</v>
      </c>
      <c r="B10" s="201">
        <v>252731</v>
      </c>
    </row>
    <row r="11" s="195" customFormat="1" ht="24" customHeight="1" spans="1:2">
      <c r="A11" s="210" t="s">
        <v>1198</v>
      </c>
      <c r="B11" s="211"/>
    </row>
    <row r="12" s="195" customFormat="1" ht="24" customHeight="1" spans="1:2">
      <c r="A12" s="210" t="s">
        <v>1199</v>
      </c>
      <c r="B12" s="212">
        <v>511.47</v>
      </c>
    </row>
    <row r="13" s="195" customFormat="1" ht="24" customHeight="1" spans="1:2">
      <c r="A13" s="210" t="s">
        <v>1200</v>
      </c>
      <c r="B13" s="201">
        <v>2000</v>
      </c>
    </row>
    <row r="14" s="195" customFormat="1" ht="24" customHeight="1" spans="1:2">
      <c r="A14" s="210" t="s">
        <v>1201</v>
      </c>
      <c r="B14" s="201">
        <v>1400</v>
      </c>
    </row>
    <row r="15" s="195" customFormat="1" ht="24" customHeight="1" spans="1:2">
      <c r="A15" s="210" t="s">
        <v>1202</v>
      </c>
      <c r="B15" s="213"/>
    </row>
    <row r="16" s="194" customFormat="1" ht="24" customHeight="1" spans="1:2">
      <c r="A16" s="208" t="s">
        <v>1203</v>
      </c>
      <c r="B16" s="203">
        <f>SUM(B17:B22)</f>
        <v>19500</v>
      </c>
    </row>
    <row r="17" s="195" customFormat="1" ht="24" customHeight="1" spans="1:2">
      <c r="A17" s="210" t="s">
        <v>1204</v>
      </c>
      <c r="B17" s="214"/>
    </row>
    <row r="18" s="195" customFormat="1" ht="24" customHeight="1" spans="1:2">
      <c r="A18" s="210" t="s">
        <v>1205</v>
      </c>
      <c r="B18" s="214"/>
    </row>
    <row r="19" s="195" customFormat="1" ht="24" customHeight="1" spans="1:2">
      <c r="A19" s="210" t="s">
        <v>1206</v>
      </c>
      <c r="B19" s="213"/>
    </row>
    <row r="20" s="195" customFormat="1" ht="24" customHeight="1" spans="1:2">
      <c r="A20" s="210" t="s">
        <v>1207</v>
      </c>
      <c r="B20" s="214"/>
    </row>
    <row r="21" s="195" customFormat="1" ht="24" customHeight="1" spans="1:2">
      <c r="A21" s="210" t="s">
        <v>1208</v>
      </c>
      <c r="B21" s="214"/>
    </row>
    <row r="22" s="195" customFormat="1" ht="24" customHeight="1" spans="1:2">
      <c r="A22" s="210" t="s">
        <v>1209</v>
      </c>
      <c r="B22" s="212">
        <v>19500</v>
      </c>
    </row>
    <row r="23" s="195" customFormat="1" ht="24" customHeight="1" spans="1:2">
      <c r="A23" s="202"/>
      <c r="B23" s="213"/>
    </row>
    <row r="24" s="194" customFormat="1" ht="24" customHeight="1" spans="1:2">
      <c r="A24" s="157" t="s">
        <v>1210</v>
      </c>
      <c r="B24" s="203">
        <f>B5+B16</f>
        <v>296667.47</v>
      </c>
    </row>
    <row r="25" s="205" customFormat="1" ht="24" customHeight="1" spans="1:2">
      <c r="A25" s="196"/>
      <c r="B25" s="206"/>
    </row>
    <row r="26" ht="24" customHeight="1"/>
    <row r="27" ht="24" customHeight="1"/>
    <row r="28" ht="24" customHeight="1"/>
    <row r="29" ht="24" customHeight="1"/>
    <row r="30" ht="24" customHeight="1"/>
    <row r="31" ht="24" customHeight="1"/>
    <row r="32" ht="24" customHeight="1"/>
    <row r="33" ht="24" customHeight="1" spans="1:1">
      <c r="A33" s="204"/>
    </row>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sheetData>
  <mergeCells count="1">
    <mergeCell ref="A2:B2"/>
  </mergeCells>
  <printOptions horizontalCentered="1"/>
  <pageMargins left="0.590277777777778" right="0.590277777777778" top="0.786805555555556" bottom="0.786805555555556" header="0.5" footer="0.5"/>
  <pageSetup paperSize="9"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23</vt:i4>
      </vt:variant>
    </vt:vector>
  </HeadingPairs>
  <TitlesOfParts>
    <vt:vector size="23" baseType="lpstr">
      <vt:lpstr>1.</vt:lpstr>
      <vt:lpstr>2.</vt:lpstr>
      <vt:lpstr>3.</vt:lpstr>
      <vt:lpstr>4</vt:lpstr>
      <vt:lpstr>5</vt:lpstr>
      <vt:lpstr>6</vt:lpstr>
      <vt:lpstr>7</vt:lpstr>
      <vt:lpstr>8</vt:lpstr>
      <vt:lpstr>9</vt:lpstr>
      <vt:lpstr>10</vt:lpstr>
      <vt:lpstr>11</vt:lpstr>
      <vt:lpstr>12</vt:lpstr>
      <vt:lpstr>13</vt:lpstr>
      <vt:lpstr>14</vt:lpstr>
      <vt:lpstr>15</vt:lpstr>
      <vt:lpstr>16.大竹县2021年地方政府债务限额及余额预算情况表</vt:lpstr>
      <vt:lpstr>17.大竹县地方政府一般债务余额情况表</vt:lpstr>
      <vt:lpstr>18.大竹县地方政府专项债务余额情况表</vt:lpstr>
      <vt:lpstr>19.大竹县地方政府债券发行及还本付息情况表</vt:lpstr>
      <vt:lpstr>20.大竹县2021年本级地方政府专项债务表</vt:lpstr>
      <vt:lpstr>21.大竹县2021年本级新增政府债券项目实施</vt:lpstr>
      <vt:lpstr>22.大竹县2022年地方政府债务限额提前下达情况表</vt:lpstr>
      <vt:lpstr>23.大竹县2022年年初新增地方政府债券资金安排表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revision>1</cp:revision>
  <dcterms:created xsi:type="dcterms:W3CDTF">2022-03-23T03:14:00Z</dcterms:created>
  <dcterms:modified xsi:type="dcterms:W3CDTF">2022-03-31T02:54:54Z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925A62E17CA54C8E8619AA683F160F3E</vt:lpwstr>
  </property>
</Properties>
</file>