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'3-2'!$1:$19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'1'!$1:$5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<sst xmlns="http://schemas.openxmlformats.org/spreadsheetml/2006/main" count="848" uniqueCount="343">
  <si>
    <t>2021年部门预算</t>
  </si>
  <si>
    <t>表1</t>
  </si>
  <si>
    <t>部门收支总表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</si>
  <si>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</si>
  <si>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</si>
  <si>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</si>
  <si>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</si>
  <si>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</si>
  <si>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</si>
  <si>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</si>
  <si>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</si>
  <si>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</si>
  <si>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</si>
  <si>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</si>
  <si>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</si>
  <si>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</si>
  <si>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</si>
  <si>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</si>
  <si>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</si>
  <si>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</si>
  <si>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</si>
  <si>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</si>
  <si>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</si>
  <si>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</si>
  <si>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</si>
  <si>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</si>
  <si>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</si>
  <si>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</si>
  <si>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</si>
  <si>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</si>
  <si>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</si>
  <si>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</si>
  <si>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</si>
  <si>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</si>
  <si>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</si>
  <si>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</si>
  <si>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</si>
  <si>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</si>
  <si>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</si>
  <si>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</si>
  <si>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</si>
  <si>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</si>
  <si>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</si>
  <si>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</si>
  <si>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</si>
  <si>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</si>
  <si>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</si>
  <si>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</si>
  <si>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</si>
  <si>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</si>
  <si>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</si>
  <si>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</si>
  <si>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</si>
  <si>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</si>
  <si>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</si>
  <si>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</si>
  <si>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</si>
  <si>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</si>
  <si>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</si>
  <si>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</si>
  <si>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</si>
  <si>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</si>
  <si>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</si>
  <si>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</si>
  <si>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</si>
  <si>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</si>
  <si>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</si>
  <si>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</si>
  <si>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</si>
  <si>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</si>
  <si>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</si>
  <si>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</si>
  <si>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</si>
  <si>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</si>
  <si>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</si>
  <si>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</si>
  <si>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</si>
  <si>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</si>
  <si>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</si>
  <si>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</si>
  <si>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</si>
  <si>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行政单位离退休</t>
  </si>
  <si>
    <t>机关事业单位基本养老保险缴费支出</t>
  </si>
  <si>
    <t>210</t>
  </si>
  <si>
    <t>11</t>
  </si>
  <si>
    <t>行政单位医疗</t>
  </si>
  <si>
    <t>02</t>
  </si>
  <si>
    <t>事业单位医疗</t>
  </si>
  <si>
    <t>03</t>
  </si>
  <si>
    <t>公务员医疗补助</t>
  </si>
  <si>
    <t>09</t>
  </si>
  <si>
    <t>12</t>
  </si>
  <si>
    <t>99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</si>
  <si>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</si>
  <si>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</si>
  <si>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</si>
  <si>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</si>
  <si>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</si>
  <si>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</si>
  <si>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</si>
  <si>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</si>
  <si>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</si>
  <si>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</si>
  <si>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</si>
  <si>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</si>
  <si>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</si>
  <si>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</si>
  <si>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</si>
  <si>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</si>
  <si>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</si>
  <si>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</si>
  <si>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</si>
  <si>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</si>
  <si>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</si>
  <si>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</si>
  <si>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</si>
  <si>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</si>
  <si>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</si>
  <si>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</si>
  <si>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</si>
  <si>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</si>
  <si>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</si>
  <si>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</si>
  <si>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</si>
  <si>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</si>
  <si>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</si>
  <si>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</si>
  <si>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</si>
  <si>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</si>
  <si>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</si>
  <si>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</si>
  <si>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</si>
  <si>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</si>
  <si>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</si>
  <si>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</si>
  <si>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</si>
  <si>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</si>
  <si>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</si>
  <si>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</si>
  <si>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</si>
  <si>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</si>
  <si>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</si>
  <si>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</si>
  <si>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</si>
  <si>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</si>
  <si>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</si>
  <si>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总计</t>
  </si>
  <si>
    <t>当年财政拨款安排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</si>
  <si>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</si>
  <si>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</si>
  <si>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</si>
  <si>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</si>
  <si>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</si>
  <si>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</si>
  <si>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</si>
  <si>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</si>
  <si>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</si>
  <si>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其他工资福利支出</t>
  </si>
  <si>
    <t xml:space="preserve">  机关商品服务支出</t>
  </si>
  <si>
    <t>502</t>
  </si>
  <si>
    <t>办公经费</t>
  </si>
  <si>
    <t>会议费</t>
  </si>
  <si>
    <t>培训费</t>
  </si>
  <si>
    <t>06</t>
  </si>
  <si>
    <t>公务接待费</t>
  </si>
  <si>
    <t>其他商品和服务支出</t>
  </si>
  <si>
    <t xml:space="preserve">  对个人和家庭的补助</t>
  </si>
  <si>
    <t>509</t>
  </si>
  <si>
    <t>社会福利救助</t>
  </si>
  <si>
    <t>其他对个人和家庭的补助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</si>
  <si>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</si>
  <si>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</si>
  <si>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</si>
  <si>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</si>
  <si>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</si>
  <si>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</si>
  <si>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</si>
  <si>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</si>
  <si>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</si>
  <si>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</si>
  <si>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</si>
  <si>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</si>
  <si>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</si>
  <si>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</si>
  <si>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</si>
  <si>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</si>
  <si>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</si>
  <si>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</si>
  <si>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</si>
  <si>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</si>
  <si>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</si>
  <si>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</si>
  <si>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</si>
  <si>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</si>
  <si>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</si>
  <si>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</si>
  <si>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</si>
  <si>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</si>
  <si>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</si>
  <si>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</si>
  <si>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</si>
  <si>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</si>
  <si>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</si>
  <si>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</si>
  <si>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</si>
  <si>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</si>
  <si>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</si>
  <si>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</si>
  <si>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</si>
  <si>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</si>
  <si>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</si>
  <si>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</si>
  <si>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</si>
  <si>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</si>
  <si>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</si>
  <si>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</si>
  <si>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</si>
  <si>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</si>
  <si>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</si>
  <si>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</si>
  <si>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</si>
  <si>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</si>
  <si>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</si>
  <si>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</si>
  <si>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</si>
  <si>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</si>
  <si>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</si>
  <si>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</si>
  <si>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</si>
  <si>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</si>
  <si>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</si>
  <si>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</si>
  <si>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</si>
  <si>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</si>
  <si>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</si>
  <si>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</si>
  <si>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</si>
  <si>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</si>
  <si>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</si>
  <si>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</si>
  <si>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</si>
  <si>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</si>
  <si>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</si>
  <si>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</si>
  <si>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</si>
  <si>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</si>
  <si>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</si>
  <si>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</si>
  <si>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</si>
  <si>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</si>
  <si>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</si>
  <si>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</si>
  <si>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</si>
  <si>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</si>
  <si>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</si>
  <si>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</si>
  <si>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</si>
  <si>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</si>
  <si>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</si>
  <si>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</si>
  <si>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</si>
  <si>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</si>
  <si>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</si>
  <si>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</si>
  <si>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</si>
  <si>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</si>
  <si>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</si>
  <si>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</si>
  <si>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08</t>
  </si>
  <si>
    <t>10</t>
  </si>
  <si>
    <t>13</t>
  </si>
  <si>
    <t>302</t>
  </si>
  <si>
    <t>15</t>
  </si>
  <si>
    <t>16</t>
  </si>
  <si>
    <t>17</t>
  </si>
  <si>
    <t>28</t>
  </si>
  <si>
    <t>29</t>
  </si>
  <si>
    <t>39</t>
  </si>
  <si>
    <t>303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</si>
  <si>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</si>
  <si>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</si>
  <si>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</si>
  <si>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</si>
  <si>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</si>
  <si>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</si>
  <si>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</si>
  <si>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</si>
  <si>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</si>
  <si>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</si>
  <si>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</si>
  <si>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</si>
  <si>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</si>
  <si>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</si>
  <si>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</si>
  <si>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</si>
  <si>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</si>
  <si>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</si>
  <si>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</si>
  <si>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 xml:space="preserve">     大竹县人力资源和社会保障局      </t>
  </si>
  <si>
    <t>大竹县人力资源和社会保障局</t>
  </si>
  <si>
    <t>大竹县人力资源和社会保障局</t>
  </si>
  <si>
    <t>201</t>
  </si>
  <si>
    <t>派驻派出机构</t>
  </si>
  <si>
    <t>行政运行（人社）</t>
  </si>
  <si>
    <t>一般行政管理事务（人社）</t>
  </si>
  <si>
    <t>劳动保障监察</t>
  </si>
  <si>
    <t>劳动人事争议调解仲裁</t>
  </si>
  <si>
    <t>50</t>
  </si>
  <si>
    <t>事业运行</t>
  </si>
  <si>
    <t>401101</t>
  </si>
  <si>
    <t>01</t>
  </si>
  <si>
    <t>201</t>
  </si>
  <si>
    <t>11</t>
  </si>
  <si>
    <t>05</t>
  </si>
  <si>
    <t>派驻派出机构</t>
  </si>
  <si>
    <t>208</t>
  </si>
  <si>
    <t>01</t>
  </si>
  <si>
    <t>12</t>
  </si>
  <si>
    <t>401101</t>
  </si>
  <si>
    <t xml:space="preserve">    201</t>
  </si>
  <si>
    <t xml:space="preserve">  11</t>
  </si>
  <si>
    <t xml:space="preserve">  401101</t>
  </si>
  <si>
    <t xml:space="preserve">  纪委派驻机构工作经费</t>
  </si>
  <si>
    <t xml:space="preserve">    208</t>
  </si>
  <si>
    <t xml:space="preserve">  01</t>
  </si>
  <si>
    <t xml:space="preserve">  企业薪酬调查工作经费</t>
  </si>
  <si>
    <t xml:space="preserve">  劳动工资软件维护费</t>
  </si>
  <si>
    <t xml:space="preserve">  老干部慰问、事业人员培训</t>
  </si>
  <si>
    <t xml:space="preserve">  物业管理费</t>
  </si>
  <si>
    <t xml:space="preserve">  金保工程网络服务费</t>
  </si>
  <si>
    <t xml:space="preserve">  干部人事档案复核整理经费</t>
  </si>
  <si>
    <t xml:space="preserve">  劳动能力鉴定工作经费</t>
  </si>
  <si>
    <t xml:space="preserve">  数字化档案整理工作经费</t>
  </si>
  <si>
    <t xml:space="preserve">  事业单位招考办公、资格复审、政审考察工作经费</t>
  </si>
  <si>
    <t xml:space="preserve">  劳动保障监察队标准化建设及工作经费</t>
  </si>
  <si>
    <t xml:space="preserve">  劳动仲裁专项经费</t>
  </si>
  <si>
    <t xml:space="preserve">         提前通知转移支付</t>
  </si>
  <si>
    <t xml:space="preserve"> 财政拨款支出预算表（政府经济分类科目）</t>
  </si>
  <si>
    <t xml:space="preserve">                          报 送 日期：  2021年1月27日         </t>
  </si>
  <si>
    <t>208</t>
  </si>
  <si>
    <t>行政运行（人社）</t>
  </si>
  <si>
    <t>一般行政管理事务（人社）</t>
  </si>
  <si>
    <t>事业运行（人社）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</si>
</sst>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0.00_ "/>
    <numFmt numFmtId="186" formatCode="0_);[Red]\(0\)"/>
    <numFmt numFmtId="187" formatCode="0_ "/>
    <numFmt numFmtId="188" formatCode="&quot;\&quot;#,##0.00_);\(&quot;\&quot;#,##0.00\)"/>
    <numFmt numFmtId="189" formatCode="#,##0.0000"/>
    <numFmt numFmtId="190" formatCode=";;"/>
  </numFmts>
  <fonts count="37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sz val="1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19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3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1" fontId="0" fillId="0" borderId="0">
      <alignment/>
      <protection/>
    </xf>
    <xf numFmtId="0" fontId="27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0" fillId="0" borderId="4" applyNumberFormat="0" applyFill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34" fillId="12" borderId="5" applyNumberFormat="0" applyAlignment="0" applyProtection="0"/>
    <xf numFmtId="0" fontId="35" fillId="13" borderId="6" applyNumberFormat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4" fillId="7" borderId="0" applyNumberFormat="0" applyBorder="0" applyAlignment="0" applyProtection="0"/>
    <xf numFmtId="0" fontId="33" fillId="12" borderId="8" applyNumberFormat="0" applyAlignment="0" applyProtection="0"/>
    <xf numFmtId="0" fontId="25" fillId="7" borderId="5" applyNumberFormat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7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2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2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84" fontId="1" fillId="0" borderId="14" xfId="0" applyNumberFormat="1" applyFont="1" applyFill="1" applyBorder="1" applyAlignment="1" applyProtection="1">
      <alignment vertical="center" wrapText="1"/>
      <protection/>
    </xf>
    <xf numFmtId="184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2" borderId="0" xfId="0" applyNumberFormat="1" applyFont="1" applyFill="1" applyAlignment="1" applyProtection="1">
      <alignment vertical="center" wrapText="1"/>
      <protection/>
    </xf>
    <xf numFmtId="0" fontId="4" fillId="12" borderId="0" xfId="0" applyNumberFormat="1" applyFont="1" applyFill="1" applyAlignment="1" applyProtection="1">
      <alignment vertical="center" wrapText="1"/>
      <protection/>
    </xf>
    <xf numFmtId="0" fontId="5" fillId="12" borderId="0" xfId="0" applyNumberFormat="1" applyFont="1" applyFill="1" applyAlignment="1" applyProtection="1">
      <alignment vertical="center" wrapText="1"/>
      <protection/>
    </xf>
    <xf numFmtId="0" fontId="0" fillId="12" borderId="0" xfId="0" applyNumberFormat="1" applyFont="1" applyFill="1" applyAlignment="1">
      <alignment/>
    </xf>
    <xf numFmtId="0" fontId="6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2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4" fontId="1" fillId="0" borderId="15" xfId="0" applyNumberFormat="1" applyFont="1" applyFill="1" applyBorder="1" applyAlignment="1" applyProtection="1">
      <alignment vertical="center" wrapText="1"/>
      <protection/>
    </xf>
    <xf numFmtId="184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85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2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85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84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86" fontId="1" fillId="0" borderId="14" xfId="0" applyNumberFormat="1" applyFont="1" applyFill="1" applyBorder="1" applyAlignment="1" applyProtection="1">
      <alignment horizontal="center" vertical="center" wrapText="1"/>
      <protection/>
    </xf>
    <xf numFmtId="186" fontId="1" fillId="0" borderId="19" xfId="0" applyNumberFormat="1" applyFont="1" applyFill="1" applyBorder="1" applyAlignment="1" applyProtection="1">
      <alignment horizontal="center" vertical="center" wrapText="1"/>
      <protection/>
    </xf>
    <xf numFmtId="186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2" borderId="0" xfId="0" applyNumberFormat="1" applyFont="1" applyFill="1" applyAlignment="1">
      <alignment horizontal="center"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186" fontId="0" fillId="0" borderId="0" xfId="0" applyNumberFormat="1" applyFill="1" applyAlignment="1">
      <alignment/>
    </xf>
    <xf numFmtId="186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 horizontal="right" vertical="center"/>
    </xf>
    <xf numFmtId="186" fontId="1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186" fontId="0" fillId="0" borderId="14" xfId="0" applyNumberFormat="1" applyFill="1" applyBorder="1" applyAlignment="1">
      <alignment horizontal="center" vertical="center" wrapText="1"/>
    </xf>
    <xf numFmtId="186" fontId="0" fillId="0" borderId="14" xfId="0" applyNumberFormat="1" applyFill="1" applyBorder="1" applyAlignment="1">
      <alignment horizontal="center" vertical="center"/>
    </xf>
    <xf numFmtId="0" fontId="12" fillId="12" borderId="0" xfId="0" applyNumberFormat="1" applyFont="1" applyFill="1" applyAlignment="1">
      <alignment horizontal="center"/>
    </xf>
    <xf numFmtId="0" fontId="0" fillId="12" borderId="0" xfId="0" applyNumberFormat="1" applyFont="1" applyFill="1" applyAlignment="1">
      <alignment horizontal="center"/>
    </xf>
    <xf numFmtId="186" fontId="1" fillId="0" borderId="14" xfId="0" applyNumberFormat="1" applyFont="1" applyFill="1" applyBorder="1" applyAlignment="1">
      <alignment horizontal="center" vertical="center"/>
    </xf>
    <xf numFmtId="0" fontId="1" fillId="12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" fontId="0" fillId="0" borderId="14" xfId="0" applyNumberFormat="1" applyFill="1" applyBorder="1" applyAlignment="1">
      <alignment horizontal="center" vertical="center"/>
    </xf>
    <xf numFmtId="0" fontId="0" fillId="12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12" borderId="16" xfId="0" applyNumberFormat="1" applyFont="1" applyFill="1" applyBorder="1" applyAlignment="1" applyProtection="1">
      <alignment horizontal="center" vertical="center" wrapText="1"/>
      <protection/>
    </xf>
    <xf numFmtId="186" fontId="1" fillId="0" borderId="15" xfId="0" applyNumberFormat="1" applyFont="1" applyFill="1" applyBorder="1" applyAlignment="1" applyProtection="1">
      <alignment vertical="center" wrapText="1"/>
      <protection/>
    </xf>
    <xf numFmtId="186" fontId="1" fillId="0" borderId="14" xfId="0" applyNumberFormat="1" applyFont="1" applyFill="1" applyBorder="1" applyAlignment="1" applyProtection="1">
      <alignment vertical="center" wrapText="1"/>
      <protection/>
    </xf>
    <xf numFmtId="186" fontId="1" fillId="0" borderId="14" xfId="0" applyNumberFormat="1" applyFont="1" applyFill="1" applyBorder="1" applyAlignment="1" applyProtection="1">
      <alignment horizontal="left" vertical="center" wrapText="1"/>
      <protection/>
    </xf>
    <xf numFmtId="186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86" fontId="1" fillId="0" borderId="19" xfId="0" applyNumberFormat="1" applyFont="1" applyFill="1" applyBorder="1" applyAlignment="1" applyProtection="1">
      <alignment vertical="center" wrapText="1"/>
      <protection/>
    </xf>
    <xf numFmtId="0" fontId="1" fillId="12" borderId="16" xfId="0" applyNumberFormat="1" applyFont="1" applyFill="1" applyBorder="1" applyAlignment="1" applyProtection="1">
      <alignment horizontal="centerContinuous" vertical="center"/>
      <protection/>
    </xf>
    <xf numFmtId="0" fontId="1" fillId="12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2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Alignment="1">
      <alignment horizontal="right" vertical="center" wrapText="1"/>
    </xf>
    <xf numFmtId="186" fontId="0" fillId="0" borderId="0" xfId="0" applyNumberFormat="1" applyFont="1" applyFill="1" applyBorder="1" applyAlignment="1">
      <alignment horizontal="right" vertical="center" wrapText="1"/>
    </xf>
    <xf numFmtId="186" fontId="0" fillId="12" borderId="0" xfId="0" applyNumberFormat="1" applyFont="1" applyFill="1" applyBorder="1" applyAlignment="1">
      <alignment horizontal="right" vertical="center" wrapText="1"/>
    </xf>
    <xf numFmtId="186" fontId="0" fillId="12" borderId="0" xfId="0" applyNumberFormat="1" applyFont="1" applyFill="1" applyBorder="1" applyAlignment="1">
      <alignment/>
    </xf>
    <xf numFmtId="186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 horizontal="center"/>
    </xf>
    <xf numFmtId="186" fontId="3" fillId="0" borderId="10" xfId="0" applyNumberFormat="1" applyFont="1" applyFill="1" applyBorder="1" applyAlignment="1" applyProtection="1">
      <alignment horizontal="center"/>
      <protection/>
    </xf>
    <xf numFmtId="186" fontId="3" fillId="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/>
    </xf>
    <xf numFmtId="186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86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84" fontId="3" fillId="0" borderId="16" xfId="0" applyNumberFormat="1" applyFont="1" applyFill="1" applyBorder="1" applyAlignment="1" applyProtection="1">
      <alignment horizontal="right" vertical="center" wrapText="1"/>
      <protection/>
    </xf>
    <xf numFmtId="184" fontId="3" fillId="0" borderId="16" xfId="0" applyNumberFormat="1" applyFont="1" applyFill="1" applyBorder="1" applyAlignment="1" applyProtection="1">
      <alignment vertical="center" wrapText="1"/>
      <protection/>
    </xf>
    <xf numFmtId="186" fontId="3" fillId="0" borderId="14" xfId="0" applyNumberFormat="1" applyFont="1" applyFill="1" applyBorder="1" applyAlignment="1" applyProtection="1">
      <alignment horizontal="center" vertical="center" wrapText="1"/>
      <protection/>
    </xf>
    <xf numFmtId="186" fontId="3" fillId="0" borderId="17" xfId="0" applyNumberFormat="1" applyFont="1" applyFill="1" applyBorder="1" applyAlignment="1" applyProtection="1">
      <alignment horizontal="center" vertical="center" wrapText="1"/>
      <protection/>
    </xf>
    <xf numFmtId="184" fontId="3" fillId="0" borderId="17" xfId="0" applyNumberFormat="1" applyFont="1" applyFill="1" applyBorder="1" applyAlignment="1" applyProtection="1">
      <alignment horizontal="right" vertical="center" wrapText="1"/>
      <protection/>
    </xf>
    <xf numFmtId="184" fontId="3" fillId="0" borderId="17" xfId="0" applyNumberFormat="1" applyFont="1" applyFill="1" applyBorder="1" applyAlignment="1" applyProtection="1">
      <alignment vertical="center" wrapText="1"/>
      <protection/>
    </xf>
    <xf numFmtId="186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8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85" fontId="1" fillId="0" borderId="14" xfId="0" applyNumberFormat="1" applyFont="1" applyFill="1" applyBorder="1" applyAlignment="1" applyProtection="1">
      <alignment horizontal="right" vertical="center" wrapText="1"/>
      <protection/>
    </xf>
    <xf numFmtId="186" fontId="3" fillId="0" borderId="15" xfId="0" applyNumberFormat="1" applyFont="1" applyFill="1" applyBorder="1" applyAlignment="1" applyProtection="1">
      <alignment horizontal="center" vertical="center" wrapText="1"/>
      <protection/>
    </xf>
    <xf numFmtId="184" fontId="3" fillId="0" borderId="15" xfId="0" applyNumberFormat="1" applyFont="1" applyFill="1" applyBorder="1" applyAlignment="1" applyProtection="1">
      <alignment horizontal="right" vertical="center" wrapText="1"/>
      <protection/>
    </xf>
    <xf numFmtId="184" fontId="3" fillId="0" borderId="15" xfId="0" applyNumberFormat="1" applyFont="1" applyFill="1" applyBorder="1" applyAlignment="1" applyProtection="1">
      <alignment vertical="center" wrapText="1"/>
      <protection/>
    </xf>
    <xf numFmtId="184" fontId="3" fillId="0" borderId="14" xfId="0" applyNumberFormat="1" applyFont="1" applyFill="1" applyBorder="1" applyAlignment="1" applyProtection="1">
      <alignment vertical="center" wrapText="1"/>
      <protection/>
    </xf>
    <xf numFmtId="186" fontId="3" fillId="0" borderId="14" xfId="0" applyNumberFormat="1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right" vertical="center" wrapText="1"/>
    </xf>
    <xf numFmtId="184" fontId="3" fillId="0" borderId="12" xfId="0" applyNumberFormat="1" applyFont="1" applyFill="1" applyBorder="1" applyAlignment="1">
      <alignment vertical="center" wrapText="1"/>
    </xf>
    <xf numFmtId="186" fontId="3" fillId="0" borderId="15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right" vertical="center" wrapText="1"/>
    </xf>
    <xf numFmtId="184" fontId="3" fillId="0" borderId="11" xfId="0" applyNumberFormat="1" applyFont="1" applyFill="1" applyBorder="1" applyAlignment="1">
      <alignment vertical="center" wrapText="1"/>
    </xf>
    <xf numFmtId="184" fontId="3" fillId="0" borderId="14" xfId="0" applyNumberFormat="1" applyFont="1" applyFill="1" applyBorder="1" applyAlignment="1">
      <alignment horizontal="right" vertical="center" wrapText="1"/>
    </xf>
    <xf numFmtId="184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86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2" borderId="0" xfId="0" applyNumberFormat="1" applyFont="1" applyFill="1" applyAlignment="1">
      <alignment/>
    </xf>
    <xf numFmtId="0" fontId="3" fillId="12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2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2" borderId="0" xfId="0" applyNumberFormat="1" applyFont="1" applyFill="1" applyAlignment="1">
      <alignment horizontal="right" vertical="center"/>
    </xf>
    <xf numFmtId="0" fontId="3" fillId="12" borderId="0" xfId="0" applyNumberFormat="1" applyFont="1" applyFill="1" applyAlignment="1">
      <alignment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Continuous" vertical="center"/>
    </xf>
    <xf numFmtId="0" fontId="1" fillId="12" borderId="0" xfId="0" applyNumberFormat="1" applyFont="1" applyFill="1" applyAlignment="1" applyProtection="1">
      <alignment horizontal="right" vertical="center"/>
      <protection/>
    </xf>
    <xf numFmtId="186" fontId="12" fillId="0" borderId="0" xfId="0" applyNumberFormat="1" applyFont="1" applyFill="1" applyAlignment="1">
      <alignment/>
    </xf>
    <xf numFmtId="186" fontId="3" fillId="0" borderId="10" xfId="0" applyNumberFormat="1" applyFont="1" applyFill="1" applyBorder="1" applyAlignment="1" applyProtection="1">
      <alignment horizontal="left"/>
      <protection/>
    </xf>
    <xf numFmtId="186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" fontId="1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90" fontId="1" fillId="0" borderId="15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3" fontId="1" fillId="0" borderId="19" xfId="0" applyNumberFormat="1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189" fontId="16" fillId="0" borderId="0" xfId="0" applyNumberFormat="1" applyFont="1" applyFill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/>
    </xf>
    <xf numFmtId="0" fontId="1" fillId="12" borderId="14" xfId="0" applyNumberFormat="1" applyFont="1" applyFill="1" applyBorder="1" applyAlignment="1" applyProtection="1">
      <alignment horizontal="center" vertical="center"/>
      <protection/>
    </xf>
    <xf numFmtId="0" fontId="1" fillId="12" borderId="16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2" borderId="14" xfId="0" applyNumberFormat="1" applyFont="1" applyFill="1" applyBorder="1" applyAlignment="1" applyProtection="1">
      <alignment horizontal="left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2" borderId="14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12" borderId="15" xfId="0" applyNumberFormat="1" applyFont="1" applyFill="1" applyBorder="1" applyAlignment="1" applyProtection="1">
      <alignment horizontal="center" vertical="center"/>
      <protection/>
    </xf>
    <xf numFmtId="0" fontId="1" fillId="12" borderId="19" xfId="0" applyNumberFormat="1" applyFont="1" applyFill="1" applyBorder="1" applyAlignment="1" applyProtection="1">
      <alignment horizontal="center" vertical="center"/>
      <protection/>
    </xf>
    <xf numFmtId="0" fontId="1" fillId="12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12" borderId="15" xfId="0" applyNumberFormat="1" applyFont="1" applyFill="1" applyBorder="1" applyAlignment="1" applyProtection="1">
      <alignment horizontal="center" vertical="center" wrapText="1"/>
      <protection/>
    </xf>
    <xf numFmtId="0" fontId="1" fillId="12" borderId="19" xfId="0" applyNumberFormat="1" applyFont="1" applyFill="1" applyBorder="1" applyAlignment="1" applyProtection="1">
      <alignment horizontal="center" vertical="center" wrapText="1"/>
      <protection/>
    </xf>
    <xf numFmtId="0" fontId="0" fillId="12" borderId="22" xfId="0" applyNumberFormat="1" applyFont="1" applyFill="1" applyBorder="1" applyAlignment="1">
      <alignment horizontal="center" vertical="center" wrapText="1"/>
    </xf>
    <xf numFmtId="0" fontId="0" fillId="12" borderId="14" xfId="0" applyNumberFormat="1" applyFont="1" applyFill="1" applyBorder="1" applyAlignment="1">
      <alignment horizontal="center" vertical="center" wrapText="1"/>
    </xf>
    <xf numFmtId="0" fontId="0" fillId="12" borderId="15" xfId="0" applyNumberFormat="1" applyFont="1" applyFill="1" applyBorder="1" applyAlignment="1">
      <alignment horizontal="center" vertical="center" wrapText="1"/>
    </xf>
    <xf numFmtId="0" fontId="0" fillId="12" borderId="19" xfId="0" applyNumberFormat="1" applyFont="1" applyFill="1" applyBorder="1" applyAlignment="1">
      <alignment horizontal="center" vertical="center" wrapText="1"/>
    </xf>
    <xf numFmtId="0" fontId="1" fillId="12" borderId="25" xfId="0" applyNumberFormat="1" applyFont="1" applyFill="1" applyBorder="1" applyAlignment="1" applyProtection="1">
      <alignment horizontal="center" vertical="center"/>
      <protection/>
    </xf>
    <xf numFmtId="0" fontId="1" fillId="12" borderId="26" xfId="0" applyNumberFormat="1" applyFont="1" applyFill="1" applyBorder="1" applyAlignment="1" applyProtection="1">
      <alignment horizontal="center" vertical="center"/>
      <protection/>
    </xf>
    <xf numFmtId="0" fontId="1" fillId="12" borderId="27" xfId="0" applyNumberFormat="1" applyFont="1" applyFill="1" applyBorder="1" applyAlignment="1" applyProtection="1">
      <alignment horizontal="center" vertical="center"/>
      <protection/>
    </xf>
    <xf numFmtId="0" fontId="0" fillId="12" borderId="15" xfId="0" applyNumberFormat="1" applyFill="1" applyBorder="1" applyAlignment="1">
      <alignment horizontal="center" vertical="center" wrapText="1"/>
    </xf>
    <xf numFmtId="187" fontId="0" fillId="0" borderId="15" xfId="0" applyNumberFormat="1" applyFont="1" applyFill="1" applyBorder="1" applyAlignment="1">
      <alignment horizontal="center" vertical="center" wrapText="1"/>
    </xf>
    <xf numFmtId="187" fontId="0" fillId="0" borderId="19" xfId="0" applyNumberFormat="1" applyFont="1" applyFill="1" applyBorder="1" applyAlignment="1">
      <alignment horizontal="center" vertical="center" wrapText="1"/>
    </xf>
    <xf numFmtId="187" fontId="0" fillId="0" borderId="22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40" applyNumberFormat="1" applyFont="1" applyFill="1" applyBorder="1" applyAlignment="1" applyProtection="1">
      <alignment horizontal="center" vertical="center" wrapText="1"/>
      <protection/>
    </xf>
    <xf numFmtId="0" fontId="1" fillId="0" borderId="14" xfId="4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186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86" fontId="1" fillId="0" borderId="16" xfId="0" applyNumberFormat="1" applyFont="1" applyFill="1" applyBorder="1" applyAlignment="1" applyProtection="1">
      <alignment horizontal="center" vertical="center"/>
      <protection/>
    </xf>
    <xf numFmtId="186" fontId="1" fillId="0" borderId="12" xfId="0" applyNumberFormat="1" applyFont="1" applyFill="1" applyBorder="1" applyAlignment="1" applyProtection="1">
      <alignment horizontal="center" vertical="center"/>
      <protection/>
    </xf>
    <xf numFmtId="186" fontId="1" fillId="0" borderId="16" xfId="0" applyNumberFormat="1" applyFont="1" applyFill="1" applyBorder="1" applyAlignment="1" applyProtection="1">
      <alignment horizontal="center" vertical="center" wrapText="1"/>
      <protection/>
    </xf>
    <xf numFmtId="186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1" sqref="A11"/>
    </sheetView>
  </sheetViews>
  <sheetFormatPr defaultColWidth="8.66015625" defaultRowHeight="11.25"/>
  <cols>
    <col min="1" max="1" width="153.66015625" style="0" customWidth="1"/>
  </cols>
  <sheetData>
    <row r="1" ht="14.25">
      <c r="A1" s="178"/>
    </row>
    <row r="2" ht="23.25" customHeight="1"/>
    <row r="3" ht="60" customHeight="1">
      <c r="A3" s="202" t="s">
        <v>298</v>
      </c>
    </row>
    <row r="4" ht="60" customHeight="1">
      <c r="A4" s="203" t="s">
        <v>0</v>
      </c>
    </row>
    <row r="5" ht="409.5" customHeight="1" hidden="1">
      <c r="A5" s="179">
        <v>3.637978807091713E-12</v>
      </c>
    </row>
    <row r="6" ht="39.75" customHeight="1">
      <c r="A6" s="180"/>
    </row>
    <row r="7" ht="39.75" customHeight="1">
      <c r="A7" s="180"/>
    </row>
    <row r="8" ht="39.75" customHeight="1">
      <c r="A8" s="180"/>
    </row>
    <row r="9" ht="39.75" customHeight="1">
      <c r="A9" s="180"/>
    </row>
    <row r="10" ht="39.75" customHeight="1">
      <c r="A10" s="180"/>
    </row>
    <row r="11" ht="39.75" customHeight="1">
      <c r="A11" s="204" t="s">
        <v>338</v>
      </c>
    </row>
  </sheetData>
  <sheetProtection/>
  <printOptions/>
  <pageMargins left="0.71" right="0.71" top="1.03" bottom="0.75" header="0.31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C7" sqref="C7:H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44"/>
      <c r="F1" s="43"/>
      <c r="G1" s="43"/>
      <c r="H1" s="45" t="s">
        <v>282</v>
      </c>
      <c r="I1" s="62"/>
    </row>
    <row r="2" spans="1:9" ht="25.5" customHeight="1">
      <c r="A2" s="213" t="s">
        <v>283</v>
      </c>
      <c r="B2" s="213"/>
      <c r="C2" s="213"/>
      <c r="D2" s="213"/>
      <c r="E2" s="213"/>
      <c r="F2" s="213"/>
      <c r="G2" s="213"/>
      <c r="H2" s="213"/>
      <c r="I2" s="62"/>
    </row>
    <row r="3" spans="1:9" ht="19.5" customHeight="1">
      <c r="A3" s="46" t="s">
        <v>300</v>
      </c>
      <c r="B3" s="47"/>
      <c r="C3" s="47"/>
      <c r="D3" s="47"/>
      <c r="E3" s="47"/>
      <c r="F3" s="47"/>
      <c r="G3" s="47"/>
      <c r="H3" s="7" t="s">
        <v>3</v>
      </c>
      <c r="I3" s="62"/>
    </row>
    <row r="4" spans="1:9" ht="19.5" customHeight="1">
      <c r="A4" s="211" t="s">
        <v>284</v>
      </c>
      <c r="B4" s="211" t="s">
        <v>285</v>
      </c>
      <c r="C4" s="220" t="s">
        <v>286</v>
      </c>
      <c r="D4" s="220"/>
      <c r="E4" s="220"/>
      <c r="F4" s="220"/>
      <c r="G4" s="220"/>
      <c r="H4" s="220"/>
      <c r="I4" s="62"/>
    </row>
    <row r="5" spans="1:9" ht="19.5" customHeight="1">
      <c r="A5" s="211"/>
      <c r="B5" s="211"/>
      <c r="C5" s="272" t="s">
        <v>55</v>
      </c>
      <c r="D5" s="246" t="s">
        <v>204</v>
      </c>
      <c r="E5" s="49" t="s">
        <v>287</v>
      </c>
      <c r="F5" s="50"/>
      <c r="G5" s="50"/>
      <c r="H5" s="274" t="s">
        <v>164</v>
      </c>
      <c r="I5" s="62"/>
    </row>
    <row r="6" spans="1:9" ht="33.75" customHeight="1">
      <c r="A6" s="212"/>
      <c r="B6" s="212"/>
      <c r="C6" s="273"/>
      <c r="D6" s="248"/>
      <c r="E6" s="51" t="s">
        <v>70</v>
      </c>
      <c r="F6" s="52" t="s">
        <v>288</v>
      </c>
      <c r="G6" s="53" t="s">
        <v>289</v>
      </c>
      <c r="H6" s="256"/>
      <c r="I6" s="62"/>
    </row>
    <row r="7" spans="1:9" ht="19.5" customHeight="1">
      <c r="A7" s="26"/>
      <c r="B7" s="72" t="s">
        <v>55</v>
      </c>
      <c r="C7" s="73">
        <f aca="true" t="shared" si="0" ref="C7:H7">SUM(C8)</f>
        <v>76000</v>
      </c>
      <c r="D7" s="73">
        <f t="shared" si="0"/>
        <v>0</v>
      </c>
      <c r="E7" s="73">
        <f t="shared" si="0"/>
        <v>0</v>
      </c>
      <c r="F7" s="73">
        <f t="shared" si="0"/>
        <v>0</v>
      </c>
      <c r="G7" s="73">
        <f t="shared" si="0"/>
        <v>0</v>
      </c>
      <c r="H7" s="73">
        <f t="shared" si="0"/>
        <v>76000</v>
      </c>
      <c r="I7" s="63"/>
    </row>
    <row r="8" spans="1:9" ht="19.5" customHeight="1">
      <c r="A8" s="199" t="s">
        <v>318</v>
      </c>
      <c r="B8" s="195" t="s">
        <v>299</v>
      </c>
      <c r="C8" s="192">
        <v>76000</v>
      </c>
      <c r="D8" s="193">
        <v>0</v>
      </c>
      <c r="E8" s="192">
        <v>0</v>
      </c>
      <c r="F8" s="193">
        <v>0</v>
      </c>
      <c r="G8" s="192">
        <v>0</v>
      </c>
      <c r="H8" s="198">
        <v>76000</v>
      </c>
      <c r="I8" s="6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290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</row>
    <row r="2" spans="1:245" ht="19.5" customHeight="1">
      <c r="A2" s="213" t="s">
        <v>291</v>
      </c>
      <c r="B2" s="213"/>
      <c r="C2" s="213"/>
      <c r="D2" s="213"/>
      <c r="E2" s="213"/>
      <c r="F2" s="213"/>
      <c r="G2" s="213"/>
      <c r="H2" s="213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227" t="s">
        <v>299</v>
      </c>
      <c r="B3" s="227"/>
      <c r="C3" s="227"/>
      <c r="D3" s="227"/>
      <c r="E3" s="5"/>
      <c r="F3" s="6"/>
      <c r="G3" s="6"/>
      <c r="H3" s="7" t="s">
        <v>3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8" t="s">
        <v>54</v>
      </c>
      <c r="B4" s="8"/>
      <c r="C4" s="8"/>
      <c r="D4" s="9"/>
      <c r="E4" s="10"/>
      <c r="F4" s="220" t="s">
        <v>292</v>
      </c>
      <c r="G4" s="220"/>
      <c r="H4" s="220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2" t="s">
        <v>65</v>
      </c>
      <c r="B5" s="13"/>
      <c r="C5" s="14"/>
      <c r="D5" s="271" t="s">
        <v>66</v>
      </c>
      <c r="E5" s="218" t="s">
        <v>101</v>
      </c>
      <c r="F5" s="218" t="s">
        <v>55</v>
      </c>
      <c r="G5" s="218" t="s">
        <v>97</v>
      </c>
      <c r="H5" s="220" t="s">
        <v>98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6" t="s">
        <v>75</v>
      </c>
      <c r="B6" s="17" t="s">
        <v>76</v>
      </c>
      <c r="C6" s="18" t="s">
        <v>77</v>
      </c>
      <c r="D6" s="275"/>
      <c r="E6" s="218"/>
      <c r="F6" s="218"/>
      <c r="G6" s="218"/>
      <c r="H6" s="220"/>
      <c r="I6" s="40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3"/>
      <c r="B7" s="18"/>
      <c r="C7" s="18"/>
      <c r="D7" s="19"/>
      <c r="E7" s="48"/>
      <c r="F7" s="11">
        <f>SUM(G7:H7)</f>
        <v>0</v>
      </c>
      <c r="G7" s="15"/>
      <c r="H7" s="64">
        <f>SUM(H8:H10)</f>
        <v>0</v>
      </c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19.5" customHeight="1">
      <c r="A8" s="65"/>
      <c r="B8" s="66"/>
      <c r="C8" s="66"/>
      <c r="D8" s="67"/>
      <c r="E8" s="15"/>
      <c r="F8" s="68"/>
      <c r="G8" s="15"/>
      <c r="H8" s="68"/>
      <c r="I8" s="40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</row>
    <row r="9" spans="1:245" ht="19.5" customHeight="1">
      <c r="A9" s="65"/>
      <c r="B9" s="66"/>
      <c r="C9" s="66"/>
      <c r="D9" s="67"/>
      <c r="E9" s="15"/>
      <c r="F9" s="68"/>
      <c r="G9" s="15"/>
      <c r="H9" s="68"/>
      <c r="I9" s="40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65"/>
      <c r="B10" s="66"/>
      <c r="C10" s="66"/>
      <c r="D10" s="69"/>
      <c r="E10" s="70"/>
      <c r="F10" s="71"/>
      <c r="G10" s="71"/>
      <c r="H10" s="71"/>
      <c r="I10" s="40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</row>
    <row r="11" spans="1:245" ht="19.5" customHeight="1">
      <c r="A11" s="32"/>
      <c r="B11" s="32"/>
      <c r="C11" s="32"/>
      <c r="D11" s="31"/>
      <c r="E11" s="31"/>
      <c r="F11" s="31"/>
      <c r="G11" s="31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19.5" customHeight="1">
      <c r="A12" s="32"/>
      <c r="B12" s="32"/>
      <c r="C12" s="32"/>
      <c r="D12" s="32"/>
      <c r="E12" s="32"/>
      <c r="F12" s="32"/>
      <c r="G12" s="32"/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19.5" customHeight="1">
      <c r="A13" s="32"/>
      <c r="B13" s="32"/>
      <c r="C13" s="32"/>
      <c r="D13" s="31"/>
      <c r="E13" s="31"/>
      <c r="F13" s="31"/>
      <c r="G13" s="31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19.5" customHeight="1">
      <c r="A14" s="32"/>
      <c r="B14" s="32"/>
      <c r="C14" s="32"/>
      <c r="D14" s="31"/>
      <c r="E14" s="31"/>
      <c r="F14" s="31"/>
      <c r="G14" s="31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19.5" customHeight="1">
      <c r="A15" s="32"/>
      <c r="B15" s="32"/>
      <c r="C15" s="32"/>
      <c r="D15" s="32"/>
      <c r="E15" s="32"/>
      <c r="F15" s="32"/>
      <c r="G15" s="32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19.5" customHeight="1">
      <c r="A16" s="32"/>
      <c r="B16" s="32"/>
      <c r="C16" s="32"/>
      <c r="D16" s="32"/>
      <c r="E16" s="33"/>
      <c r="F16" s="33"/>
      <c r="G16" s="33"/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19.5" customHeight="1">
      <c r="A17" s="32"/>
      <c r="B17" s="32"/>
      <c r="C17" s="32"/>
      <c r="D17" s="32"/>
      <c r="E17" s="33"/>
      <c r="F17" s="33"/>
      <c r="G17" s="33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19.5" customHeight="1">
      <c r="A18" s="32"/>
      <c r="B18" s="32"/>
      <c r="C18" s="32"/>
      <c r="D18" s="32"/>
      <c r="E18" s="32"/>
      <c r="F18" s="32"/>
      <c r="G18" s="32"/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19.5" customHeight="1">
      <c r="A19" s="32"/>
      <c r="B19" s="32"/>
      <c r="C19" s="32"/>
      <c r="D19" s="32"/>
      <c r="E19" s="34"/>
      <c r="F19" s="34"/>
      <c r="G19" s="3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19.5" customHeight="1">
      <c r="A20" s="35"/>
      <c r="B20" s="35"/>
      <c r="C20" s="35"/>
      <c r="D20" s="35"/>
      <c r="E20" s="36"/>
      <c r="F20" s="36"/>
      <c r="G20" s="36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7"/>
      <c r="B21" s="37"/>
      <c r="C21" s="37"/>
      <c r="D21" s="37"/>
      <c r="E21" s="37"/>
      <c r="F21" s="37"/>
      <c r="G21" s="37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</row>
    <row r="22" spans="1:245" ht="19.5" customHeight="1">
      <c r="A22" s="35"/>
      <c r="B22" s="35"/>
      <c r="C22" s="35"/>
      <c r="D22" s="35"/>
      <c r="E22" s="35"/>
      <c r="F22" s="35"/>
      <c r="G22" s="35"/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</row>
    <row r="23" spans="1:245" ht="19.5" customHeight="1">
      <c r="A23" s="39"/>
      <c r="B23" s="39"/>
      <c r="C23" s="39"/>
      <c r="D23" s="39"/>
      <c r="E23" s="39"/>
      <c r="F23" s="35"/>
      <c r="G23" s="35"/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</row>
    <row r="24" spans="1:245" ht="19.5" customHeight="1">
      <c r="A24" s="39"/>
      <c r="B24" s="39"/>
      <c r="C24" s="39"/>
      <c r="D24" s="39"/>
      <c r="E24" s="39"/>
      <c r="F24" s="35"/>
      <c r="G24" s="35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</row>
    <row r="25" spans="1:245" ht="19.5" customHeight="1">
      <c r="A25" s="39"/>
      <c r="B25" s="39"/>
      <c r="C25" s="39"/>
      <c r="D25" s="39"/>
      <c r="E25" s="39"/>
      <c r="F25" s="35"/>
      <c r="G25" s="35"/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</row>
    <row r="26" spans="1:245" ht="19.5" customHeight="1">
      <c r="A26" s="39"/>
      <c r="B26" s="39"/>
      <c r="C26" s="39"/>
      <c r="D26" s="39"/>
      <c r="E26" s="39"/>
      <c r="F26" s="35"/>
      <c r="G26" s="35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</row>
    <row r="27" spans="1:245" ht="19.5" customHeight="1">
      <c r="A27" s="39"/>
      <c r="B27" s="39"/>
      <c r="C27" s="39"/>
      <c r="D27" s="39"/>
      <c r="E27" s="39"/>
      <c r="F27" s="35"/>
      <c r="G27" s="35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</row>
    <row r="28" spans="1:245" ht="19.5" customHeight="1">
      <c r="A28" s="39"/>
      <c r="B28" s="39"/>
      <c r="C28" s="39"/>
      <c r="D28" s="39"/>
      <c r="E28" s="39"/>
      <c r="F28" s="35"/>
      <c r="G28" s="35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</row>
    <row r="29" spans="1:245" ht="19.5" customHeight="1">
      <c r="A29" s="39"/>
      <c r="B29" s="39"/>
      <c r="C29" s="39"/>
      <c r="D29" s="39"/>
      <c r="E29" s="39"/>
      <c r="F29" s="35"/>
      <c r="G29" s="35"/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</row>
    <row r="30" spans="1:245" ht="19.5" customHeight="1">
      <c r="A30" s="39"/>
      <c r="B30" s="39"/>
      <c r="C30" s="39"/>
      <c r="D30" s="39"/>
      <c r="E30" s="39"/>
      <c r="F30" s="35"/>
      <c r="G30" s="35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</row>
    <row r="31" spans="1:245" ht="19.5" customHeight="1">
      <c r="A31" s="39"/>
      <c r="B31" s="39"/>
      <c r="C31" s="39"/>
      <c r="D31" s="39"/>
      <c r="E31" s="39"/>
      <c r="F31" s="35"/>
      <c r="G31" s="35"/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</row>
    <row r="32" spans="1:245" ht="19.5" customHeight="1">
      <c r="A32" s="39"/>
      <c r="B32" s="39"/>
      <c r="C32" s="39"/>
      <c r="D32" s="39"/>
      <c r="E32" s="39"/>
      <c r="F32" s="35"/>
      <c r="G32" s="35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44"/>
      <c r="F1" s="43"/>
      <c r="G1" s="43"/>
      <c r="H1" s="45" t="s">
        <v>293</v>
      </c>
      <c r="I1" s="62"/>
    </row>
    <row r="2" spans="1:9" ht="25.5" customHeight="1">
      <c r="A2" s="213" t="s">
        <v>294</v>
      </c>
      <c r="B2" s="213"/>
      <c r="C2" s="213"/>
      <c r="D2" s="213"/>
      <c r="E2" s="213"/>
      <c r="F2" s="213"/>
      <c r="G2" s="213"/>
      <c r="H2" s="213"/>
      <c r="I2" s="62"/>
    </row>
    <row r="3" spans="1:9" ht="19.5" customHeight="1">
      <c r="A3" s="46" t="s">
        <v>300</v>
      </c>
      <c r="B3" s="47"/>
      <c r="C3" s="47"/>
      <c r="D3" s="47"/>
      <c r="E3" s="47"/>
      <c r="F3" s="47"/>
      <c r="G3" s="47"/>
      <c r="H3" s="7" t="s">
        <v>3</v>
      </c>
      <c r="I3" s="62"/>
    </row>
    <row r="4" spans="1:9" ht="19.5" customHeight="1">
      <c r="A4" s="211" t="s">
        <v>284</v>
      </c>
      <c r="B4" s="211" t="s">
        <v>285</v>
      </c>
      <c r="C4" s="220" t="s">
        <v>286</v>
      </c>
      <c r="D4" s="220"/>
      <c r="E4" s="220"/>
      <c r="F4" s="220"/>
      <c r="G4" s="220"/>
      <c r="H4" s="220"/>
      <c r="I4" s="62"/>
    </row>
    <row r="5" spans="1:9" ht="19.5" customHeight="1">
      <c r="A5" s="211"/>
      <c r="B5" s="211"/>
      <c r="C5" s="272" t="s">
        <v>55</v>
      </c>
      <c r="D5" s="246" t="s">
        <v>204</v>
      </c>
      <c r="E5" s="49" t="s">
        <v>287</v>
      </c>
      <c r="F5" s="50"/>
      <c r="G5" s="50"/>
      <c r="H5" s="274" t="s">
        <v>164</v>
      </c>
      <c r="I5" s="62"/>
    </row>
    <row r="6" spans="1:9" ht="33.75" customHeight="1">
      <c r="A6" s="212"/>
      <c r="B6" s="212"/>
      <c r="C6" s="273"/>
      <c r="D6" s="248"/>
      <c r="E6" s="51" t="s">
        <v>70</v>
      </c>
      <c r="F6" s="52" t="s">
        <v>288</v>
      </c>
      <c r="G6" s="53" t="s">
        <v>289</v>
      </c>
      <c r="H6" s="256"/>
      <c r="I6" s="62"/>
    </row>
    <row r="7" spans="1:9" ht="19.5" customHeight="1">
      <c r="A7" s="26"/>
      <c r="B7" s="27"/>
      <c r="C7" s="29"/>
      <c r="D7" s="54"/>
      <c r="E7" s="54"/>
      <c r="F7" s="54"/>
      <c r="G7" s="28"/>
      <c r="H7" s="55"/>
      <c r="I7" s="63"/>
    </row>
    <row r="8" spans="1:9" ht="19.5" customHeight="1">
      <c r="A8" s="26"/>
      <c r="B8" s="27"/>
      <c r="C8" s="29"/>
      <c r="D8" s="54"/>
      <c r="E8" s="54"/>
      <c r="F8" s="54"/>
      <c r="G8" s="28"/>
      <c r="H8" s="55"/>
      <c r="I8" s="63"/>
    </row>
    <row r="9" spans="1:9" ht="19.5" customHeight="1">
      <c r="A9" s="26"/>
      <c r="B9" s="27"/>
      <c r="C9" s="29"/>
      <c r="D9" s="54"/>
      <c r="E9" s="54"/>
      <c r="F9" s="54"/>
      <c r="G9" s="28"/>
      <c r="H9" s="55"/>
      <c r="I9" s="63"/>
    </row>
    <row r="10" spans="1:9" ht="19.5" customHeight="1">
      <c r="A10" s="26"/>
      <c r="B10" s="27"/>
      <c r="C10" s="29"/>
      <c r="D10" s="54"/>
      <c r="E10" s="54"/>
      <c r="F10" s="54"/>
      <c r="G10" s="28"/>
      <c r="H10" s="55"/>
      <c r="I10" s="63"/>
    </row>
    <row r="11" spans="1:9" ht="19.5" customHeight="1">
      <c r="A11" s="56"/>
      <c r="B11" s="56"/>
      <c r="C11" s="56"/>
      <c r="D11" s="56"/>
      <c r="E11" s="57"/>
      <c r="F11" s="56"/>
      <c r="G11" s="56"/>
      <c r="H11" s="58"/>
      <c r="I11" s="58"/>
    </row>
    <row r="12" spans="1:9" ht="19.5" customHeight="1">
      <c r="A12" s="56"/>
      <c r="B12" s="56"/>
      <c r="C12" s="56"/>
      <c r="D12" s="56"/>
      <c r="E12" s="57"/>
      <c r="F12" s="56"/>
      <c r="G12" s="56"/>
      <c r="H12" s="58"/>
      <c r="I12" s="58"/>
    </row>
    <row r="13" spans="1:9" ht="19.5" customHeight="1">
      <c r="A13" s="56"/>
      <c r="B13" s="56"/>
      <c r="C13" s="56"/>
      <c r="D13" s="56"/>
      <c r="E13" s="59"/>
      <c r="F13" s="56"/>
      <c r="G13" s="56"/>
      <c r="H13" s="58"/>
      <c r="I13" s="58"/>
    </row>
    <row r="14" spans="1:9" ht="19.5" customHeight="1">
      <c r="A14" s="56"/>
      <c r="B14" s="56"/>
      <c r="C14" s="56"/>
      <c r="D14" s="56"/>
      <c r="E14" s="59"/>
      <c r="F14" s="56"/>
      <c r="G14" s="56"/>
      <c r="H14" s="58"/>
      <c r="I14" s="58"/>
    </row>
    <row r="15" spans="1:9" ht="19.5" customHeight="1">
      <c r="A15" s="56"/>
      <c r="B15" s="56"/>
      <c r="C15" s="56"/>
      <c r="D15" s="56"/>
      <c r="E15" s="57"/>
      <c r="F15" s="56"/>
      <c r="G15" s="56"/>
      <c r="H15" s="58"/>
      <c r="I15" s="58"/>
    </row>
    <row r="16" spans="1:9" ht="19.5" customHeight="1">
      <c r="A16" s="56"/>
      <c r="B16" s="56"/>
      <c r="C16" s="56"/>
      <c r="D16" s="56"/>
      <c r="E16" s="57"/>
      <c r="F16" s="56"/>
      <c r="G16" s="56"/>
      <c r="H16" s="58"/>
      <c r="I16" s="58"/>
    </row>
    <row r="17" spans="1:9" ht="19.5" customHeight="1">
      <c r="A17" s="56"/>
      <c r="B17" s="56"/>
      <c r="C17" s="56"/>
      <c r="D17" s="56"/>
      <c r="E17" s="59"/>
      <c r="F17" s="56"/>
      <c r="G17" s="56"/>
      <c r="H17" s="58"/>
      <c r="I17" s="58"/>
    </row>
    <row r="18" spans="1:9" ht="19.5" customHeight="1">
      <c r="A18" s="56"/>
      <c r="B18" s="56"/>
      <c r="C18" s="56"/>
      <c r="D18" s="56"/>
      <c r="E18" s="59"/>
      <c r="F18" s="56"/>
      <c r="G18" s="56"/>
      <c r="H18" s="58"/>
      <c r="I18" s="58"/>
    </row>
    <row r="19" spans="1:9" ht="19.5" customHeight="1">
      <c r="A19" s="56"/>
      <c r="B19" s="56"/>
      <c r="C19" s="56"/>
      <c r="D19" s="56"/>
      <c r="E19" s="60"/>
      <c r="F19" s="56"/>
      <c r="G19" s="56"/>
      <c r="H19" s="58"/>
      <c r="I19" s="58"/>
    </row>
    <row r="20" spans="1:9" ht="19.5" customHeight="1">
      <c r="A20" s="56"/>
      <c r="B20" s="56"/>
      <c r="C20" s="56"/>
      <c r="D20" s="56"/>
      <c r="E20" s="57"/>
      <c r="F20" s="56"/>
      <c r="G20" s="56"/>
      <c r="H20" s="58"/>
      <c r="I20" s="58"/>
    </row>
    <row r="21" spans="1:9" ht="19.5" customHeight="1">
      <c r="A21" s="57"/>
      <c r="B21" s="57"/>
      <c r="C21" s="57"/>
      <c r="D21" s="57"/>
      <c r="E21" s="57"/>
      <c r="F21" s="56"/>
      <c r="G21" s="56"/>
      <c r="H21" s="58"/>
      <c r="I21" s="58"/>
    </row>
    <row r="22" spans="1:9" ht="19.5" customHeight="1">
      <c r="A22" s="58"/>
      <c r="B22" s="58"/>
      <c r="C22" s="58"/>
      <c r="D22" s="58"/>
      <c r="E22" s="61"/>
      <c r="F22" s="58"/>
      <c r="G22" s="58"/>
      <c r="H22" s="58"/>
      <c r="I22" s="58"/>
    </row>
    <row r="23" spans="1:9" ht="19.5" customHeight="1">
      <c r="A23" s="58"/>
      <c r="B23" s="58"/>
      <c r="C23" s="58"/>
      <c r="D23" s="58"/>
      <c r="E23" s="61"/>
      <c r="F23" s="58"/>
      <c r="G23" s="58"/>
      <c r="H23" s="58"/>
      <c r="I23" s="58"/>
    </row>
    <row r="24" spans="1:9" ht="19.5" customHeight="1">
      <c r="A24" s="58"/>
      <c r="B24" s="58"/>
      <c r="C24" s="58"/>
      <c r="D24" s="58"/>
      <c r="E24" s="61"/>
      <c r="F24" s="58"/>
      <c r="G24" s="58"/>
      <c r="H24" s="58"/>
      <c r="I24" s="58"/>
    </row>
    <row r="25" spans="1:9" ht="19.5" customHeight="1">
      <c r="A25" s="58"/>
      <c r="B25" s="58"/>
      <c r="C25" s="58"/>
      <c r="D25" s="58"/>
      <c r="E25" s="61"/>
      <c r="F25" s="58"/>
      <c r="G25" s="58"/>
      <c r="H25" s="58"/>
      <c r="I25" s="58"/>
    </row>
    <row r="26" spans="1:9" ht="19.5" customHeight="1">
      <c r="A26" s="58"/>
      <c r="B26" s="58"/>
      <c r="C26" s="58"/>
      <c r="D26" s="58"/>
      <c r="E26" s="61"/>
      <c r="F26" s="58"/>
      <c r="G26" s="58"/>
      <c r="H26" s="58"/>
      <c r="I26" s="58"/>
    </row>
    <row r="27" spans="1:9" ht="19.5" customHeight="1">
      <c r="A27" s="58"/>
      <c r="B27" s="58"/>
      <c r="C27" s="58"/>
      <c r="D27" s="58"/>
      <c r="E27" s="61"/>
      <c r="F27" s="58"/>
      <c r="G27" s="58"/>
      <c r="H27" s="58"/>
      <c r="I27" s="58"/>
    </row>
    <row r="28" spans="1:9" ht="19.5" customHeight="1">
      <c r="A28" s="58"/>
      <c r="B28" s="58"/>
      <c r="C28" s="58"/>
      <c r="D28" s="58"/>
      <c r="E28" s="61"/>
      <c r="F28" s="58"/>
      <c r="G28" s="58"/>
      <c r="H28" s="58"/>
      <c r="I28" s="58"/>
    </row>
    <row r="29" spans="1:9" ht="19.5" customHeight="1">
      <c r="A29" s="58"/>
      <c r="B29" s="58"/>
      <c r="C29" s="58"/>
      <c r="D29" s="58"/>
      <c r="E29" s="61"/>
      <c r="F29" s="58"/>
      <c r="G29" s="58"/>
      <c r="H29" s="58"/>
      <c r="I29" s="58"/>
    </row>
    <row r="30" spans="1:9" ht="19.5" customHeight="1">
      <c r="A30" s="58"/>
      <c r="B30" s="58"/>
      <c r="C30" s="58"/>
      <c r="D30" s="58"/>
      <c r="E30" s="61"/>
      <c r="F30" s="58"/>
      <c r="G30" s="58"/>
      <c r="H30" s="58"/>
      <c r="I30" s="58"/>
    </row>
    <row r="31" spans="1:9" ht="19.5" customHeight="1">
      <c r="A31" s="58"/>
      <c r="B31" s="58"/>
      <c r="C31" s="58"/>
      <c r="D31" s="58"/>
      <c r="E31" s="61"/>
      <c r="F31" s="58"/>
      <c r="G31" s="58"/>
      <c r="H31" s="58"/>
      <c r="I31" s="5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295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</row>
    <row r="2" spans="1:245" ht="19.5" customHeight="1">
      <c r="A2" s="213" t="s">
        <v>296</v>
      </c>
      <c r="B2" s="213"/>
      <c r="C2" s="213"/>
      <c r="D2" s="213"/>
      <c r="E2" s="213"/>
      <c r="F2" s="213"/>
      <c r="G2" s="213"/>
      <c r="H2" s="213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227" t="s">
        <v>299</v>
      </c>
      <c r="B3" s="227"/>
      <c r="C3" s="227"/>
      <c r="D3" s="227"/>
      <c r="E3" s="5"/>
      <c r="F3" s="6"/>
      <c r="G3" s="6"/>
      <c r="H3" s="7" t="s">
        <v>3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8" t="s">
        <v>54</v>
      </c>
      <c r="B4" s="8"/>
      <c r="C4" s="8"/>
      <c r="D4" s="9"/>
      <c r="E4" s="10"/>
      <c r="F4" s="220" t="s">
        <v>297</v>
      </c>
      <c r="G4" s="220"/>
      <c r="H4" s="220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2" t="s">
        <v>65</v>
      </c>
      <c r="B5" s="13"/>
      <c r="C5" s="14"/>
      <c r="D5" s="271" t="s">
        <v>66</v>
      </c>
      <c r="E5" s="211" t="s">
        <v>101</v>
      </c>
      <c r="F5" s="218" t="s">
        <v>55</v>
      </c>
      <c r="G5" s="218" t="s">
        <v>97</v>
      </c>
      <c r="H5" s="220" t="s">
        <v>98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6" t="s">
        <v>75</v>
      </c>
      <c r="B6" s="17" t="s">
        <v>76</v>
      </c>
      <c r="C6" s="18" t="s">
        <v>77</v>
      </c>
      <c r="D6" s="275"/>
      <c r="E6" s="212"/>
      <c r="F6" s="248"/>
      <c r="G6" s="248"/>
      <c r="H6" s="276"/>
      <c r="I6" s="40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3"/>
      <c r="B7" s="18"/>
      <c r="C7" s="18"/>
      <c r="D7" s="19"/>
      <c r="E7" s="24"/>
      <c r="F7" s="21"/>
      <c r="G7" s="25"/>
      <c r="H7" s="22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s="1" customFormat="1" ht="19.5" customHeight="1">
      <c r="A8" s="26"/>
      <c r="B8" s="26"/>
      <c r="C8" s="26"/>
      <c r="D8" s="26"/>
      <c r="E8" s="27"/>
      <c r="F8" s="28"/>
      <c r="G8" s="29"/>
      <c r="H8" s="28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</row>
    <row r="9" spans="1:245" s="1" customFormat="1" ht="19.5" customHeight="1">
      <c r="A9" s="26"/>
      <c r="B9" s="26"/>
      <c r="C9" s="26"/>
      <c r="D9" s="26"/>
      <c r="E9" s="27"/>
      <c r="F9" s="28"/>
      <c r="G9" s="29"/>
      <c r="H9" s="28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</row>
    <row r="10" spans="1:245" s="1" customFormat="1" ht="19.5" customHeight="1">
      <c r="A10" s="26"/>
      <c r="B10" s="26"/>
      <c r="C10" s="26"/>
      <c r="D10" s="26"/>
      <c r="E10" s="27"/>
      <c r="F10" s="28"/>
      <c r="G10" s="29"/>
      <c r="H10" s="28"/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0"/>
      <c r="B11" s="30"/>
      <c r="C11" s="30"/>
      <c r="D11" s="30"/>
      <c r="E11" s="30"/>
      <c r="F11" s="30"/>
      <c r="G11" s="30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19.5" customHeight="1">
      <c r="A12" s="30"/>
      <c r="B12" s="30"/>
      <c r="C12" s="30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19.5" customHeight="1">
      <c r="A13" s="30"/>
      <c r="B13" s="30"/>
      <c r="C13" s="30"/>
      <c r="D13" s="31"/>
      <c r="E13" s="31"/>
      <c r="F13" s="31"/>
      <c r="G13" s="31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19.5" customHeight="1">
      <c r="A14" s="30"/>
      <c r="B14" s="30"/>
      <c r="C14" s="30"/>
      <c r="D14" s="30"/>
      <c r="E14" s="30"/>
      <c r="F14" s="30"/>
      <c r="G14" s="30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19.5" customHeight="1">
      <c r="A15" s="30"/>
      <c r="B15" s="30"/>
      <c r="C15" s="30"/>
      <c r="D15" s="31"/>
      <c r="E15" s="31"/>
      <c r="F15" s="31"/>
      <c r="G15" s="31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19.5" customHeight="1">
      <c r="A16" s="32"/>
      <c r="B16" s="30"/>
      <c r="C16" s="30"/>
      <c r="D16" s="31"/>
      <c r="E16" s="31"/>
      <c r="F16" s="31"/>
      <c r="G16" s="31"/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19.5" customHeight="1">
      <c r="A17" s="32"/>
      <c r="B17" s="32"/>
      <c r="C17" s="30"/>
      <c r="D17" s="30"/>
      <c r="E17" s="32"/>
      <c r="F17" s="32"/>
      <c r="G17" s="32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19.5" customHeight="1">
      <c r="A18" s="32"/>
      <c r="B18" s="32"/>
      <c r="C18" s="30"/>
      <c r="D18" s="31"/>
      <c r="E18" s="31"/>
      <c r="F18" s="31"/>
      <c r="G18" s="31"/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19.5" customHeight="1">
      <c r="A19" s="30"/>
      <c r="B19" s="32"/>
      <c r="C19" s="30"/>
      <c r="D19" s="31"/>
      <c r="E19" s="31"/>
      <c r="F19" s="31"/>
      <c r="G19" s="31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19.5" customHeight="1">
      <c r="A20" s="30"/>
      <c r="B20" s="32"/>
      <c r="C20" s="32"/>
      <c r="D20" s="32"/>
      <c r="E20" s="32"/>
      <c r="F20" s="32"/>
      <c r="G20" s="32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19.5" customHeight="1">
      <c r="A21" s="32"/>
      <c r="B21" s="32"/>
      <c r="C21" s="32"/>
      <c r="D21" s="31"/>
      <c r="E21" s="31"/>
      <c r="F21" s="31"/>
      <c r="G21" s="31"/>
      <c r="H21" s="31"/>
      <c r="I21" s="32"/>
      <c r="J21" s="30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19.5" customHeight="1">
      <c r="A22" s="32"/>
      <c r="B22" s="32"/>
      <c r="C22" s="32"/>
      <c r="D22" s="31"/>
      <c r="E22" s="31"/>
      <c r="F22" s="31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19.5" customHeight="1">
      <c r="A23" s="32"/>
      <c r="B23" s="32"/>
      <c r="C23" s="32"/>
      <c r="D23" s="32"/>
      <c r="E23" s="32"/>
      <c r="F23" s="32"/>
      <c r="G23" s="32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32"/>
      <c r="B24" s="32"/>
      <c r="C24" s="32"/>
      <c r="D24" s="31"/>
      <c r="E24" s="31"/>
      <c r="F24" s="31"/>
      <c r="G24" s="31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1"/>
      <c r="E25" s="31"/>
      <c r="F25" s="31"/>
      <c r="G25" s="31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32"/>
      <c r="G26" s="32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1"/>
      <c r="E27" s="31"/>
      <c r="F27" s="31"/>
      <c r="G27" s="31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1"/>
      <c r="E28" s="31"/>
      <c r="F28" s="31"/>
      <c r="G28" s="31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32"/>
      <c r="G29" s="32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1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1"/>
      <c r="E31" s="31"/>
      <c r="F31" s="31"/>
      <c r="G31" s="31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32"/>
      <c r="G32" s="32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3"/>
      <c r="F33" s="33"/>
      <c r="G33" s="33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3"/>
      <c r="F34" s="33"/>
      <c r="G34" s="33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2"/>
      <c r="F35" s="32"/>
      <c r="G35" s="32"/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2"/>
      <c r="B36" s="32"/>
      <c r="C36" s="32"/>
      <c r="D36" s="32"/>
      <c r="E36" s="34"/>
      <c r="F36" s="34"/>
      <c r="G36" s="34"/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2" sqref="A12"/>
    </sheetView>
  </sheetViews>
  <sheetFormatPr defaultColWidth="8.66015625" defaultRowHeight="20.25" customHeight="1"/>
  <cols>
    <col min="1" max="1" width="60" style="0" customWidth="1"/>
    <col min="2" max="2" width="42.66015625" style="81" customWidth="1"/>
    <col min="3" max="3" width="52.66015625" style="0" customWidth="1"/>
    <col min="4" max="4" width="38.5" style="122" customWidth="1"/>
  </cols>
  <sheetData>
    <row r="1" spans="1:28" ht="20.25" customHeight="1">
      <c r="A1" s="123"/>
      <c r="B1" s="175"/>
      <c r="C1" s="123"/>
      <c r="D1" s="83" t="s">
        <v>1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20.25" customHeight="1">
      <c r="A2" s="213" t="s">
        <v>2</v>
      </c>
      <c r="B2" s="213"/>
      <c r="C2" s="213"/>
      <c r="D2" s="213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28" ht="20.25" customHeight="1">
      <c r="A3" s="46" t="s">
        <v>300</v>
      </c>
      <c r="B3" s="176"/>
      <c r="C3" s="43"/>
      <c r="D3" s="85" t="s">
        <v>3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ht="13.5" customHeight="1">
      <c r="A4" s="214" t="s">
        <v>4</v>
      </c>
      <c r="B4" s="215"/>
      <c r="C4" s="216" t="s">
        <v>5</v>
      </c>
      <c r="D4" s="216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</row>
    <row r="5" spans="1:28" ht="13.5" customHeight="1">
      <c r="A5" s="127" t="s">
        <v>6</v>
      </c>
      <c r="B5" s="128" t="s">
        <v>7</v>
      </c>
      <c r="C5" s="127" t="s">
        <v>6</v>
      </c>
      <c r="D5" s="128" t="s">
        <v>7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</row>
    <row r="6" spans="1:28" ht="13.5" customHeight="1">
      <c r="A6" s="142" t="s">
        <v>8</v>
      </c>
      <c r="B6" s="135">
        <v>10791353</v>
      </c>
      <c r="C6" s="142" t="s">
        <v>9</v>
      </c>
      <c r="D6" s="135">
        <v>200000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28" ht="13.5" customHeight="1">
      <c r="A7" s="142" t="s">
        <v>10</v>
      </c>
      <c r="B7" s="135"/>
      <c r="C7" s="142" t="s">
        <v>11</v>
      </c>
      <c r="D7" s="135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</row>
    <row r="8" spans="1:28" ht="13.5" customHeight="1">
      <c r="A8" s="142" t="s">
        <v>12</v>
      </c>
      <c r="B8" s="135">
        <v>0</v>
      </c>
      <c r="C8" s="142" t="s">
        <v>13</v>
      </c>
      <c r="D8" s="135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</row>
    <row r="9" spans="1:28" ht="13.5" customHeight="1">
      <c r="A9" s="142" t="s">
        <v>14</v>
      </c>
      <c r="B9" s="135">
        <v>0</v>
      </c>
      <c r="C9" s="142" t="s">
        <v>15</v>
      </c>
      <c r="D9" s="135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</row>
    <row r="10" spans="1:28" ht="13.5" customHeight="1">
      <c r="A10" s="142" t="s">
        <v>16</v>
      </c>
      <c r="B10" s="135">
        <v>0</v>
      </c>
      <c r="C10" s="142" t="s">
        <v>17</v>
      </c>
      <c r="D10" s="135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1:28" ht="13.5" customHeight="1">
      <c r="A11" s="142" t="s">
        <v>18</v>
      </c>
      <c r="B11" s="135">
        <v>0</v>
      </c>
      <c r="C11" s="142" t="s">
        <v>19</v>
      </c>
      <c r="D11" s="135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1:28" ht="13.5" customHeight="1">
      <c r="A12" s="142"/>
      <c r="B12" s="135"/>
      <c r="C12" s="142" t="s">
        <v>20</v>
      </c>
      <c r="D12" s="135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1:28" ht="13.5" customHeight="1">
      <c r="A13" s="140"/>
      <c r="B13" s="135"/>
      <c r="C13" s="142" t="s">
        <v>21</v>
      </c>
      <c r="D13" s="135">
        <v>9671045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1:28" ht="13.5" customHeight="1">
      <c r="A14" s="140"/>
      <c r="B14" s="135"/>
      <c r="C14" s="142" t="s">
        <v>22</v>
      </c>
      <c r="D14" s="135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</row>
    <row r="15" spans="1:28" ht="13.5" customHeight="1">
      <c r="A15" s="140"/>
      <c r="B15" s="135"/>
      <c r="C15" s="142" t="s">
        <v>23</v>
      </c>
      <c r="D15" s="135">
        <v>413607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1:28" ht="13.5" customHeight="1">
      <c r="A16" s="140"/>
      <c r="B16" s="135"/>
      <c r="C16" s="142" t="s">
        <v>24</v>
      </c>
      <c r="D16" s="135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1:28" ht="13.5" customHeight="1">
      <c r="A17" s="140"/>
      <c r="B17" s="135"/>
      <c r="C17" s="142" t="s">
        <v>25</v>
      </c>
      <c r="D17" s="73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1:28" ht="13.5" customHeight="1">
      <c r="A18" s="140"/>
      <c r="B18" s="135"/>
      <c r="C18" s="142" t="s">
        <v>26</v>
      </c>
      <c r="D18" s="135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1:28" ht="13.5" customHeight="1">
      <c r="A19" s="140"/>
      <c r="B19" s="135"/>
      <c r="C19" s="142" t="s">
        <v>27</v>
      </c>
      <c r="D19" s="135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1:28" ht="13.5" customHeight="1">
      <c r="A20" s="140"/>
      <c r="B20" s="135"/>
      <c r="C20" s="142" t="s">
        <v>28</v>
      </c>
      <c r="D20" s="135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1:28" ht="13.5" customHeight="1">
      <c r="A21" s="140"/>
      <c r="B21" s="135"/>
      <c r="C21" s="142" t="s">
        <v>29</v>
      </c>
      <c r="D21" s="135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1:28" ht="13.5" customHeight="1">
      <c r="A22" s="140"/>
      <c r="B22" s="135"/>
      <c r="C22" s="142" t="s">
        <v>30</v>
      </c>
      <c r="D22" s="135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1:28" ht="13.5" customHeight="1">
      <c r="A23" s="140"/>
      <c r="B23" s="135"/>
      <c r="C23" s="142" t="s">
        <v>31</v>
      </c>
      <c r="D23" s="135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</row>
    <row r="24" spans="1:28" ht="13.5" customHeight="1">
      <c r="A24" s="140"/>
      <c r="B24" s="135"/>
      <c r="C24" s="142" t="s">
        <v>32</v>
      </c>
      <c r="D24" s="135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</row>
    <row r="25" spans="1:28" ht="13.5" customHeight="1">
      <c r="A25" s="140"/>
      <c r="B25" s="135"/>
      <c r="C25" s="142" t="s">
        <v>33</v>
      </c>
      <c r="D25" s="135">
        <v>506701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1:28" ht="13.5" customHeight="1">
      <c r="A26" s="142"/>
      <c r="B26" s="135"/>
      <c r="C26" s="142" t="s">
        <v>34</v>
      </c>
      <c r="D26" s="135">
        <v>0</v>
      </c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</row>
    <row r="27" spans="1:28" ht="13.5" customHeight="1">
      <c r="A27" s="142"/>
      <c r="B27" s="135"/>
      <c r="C27" s="142" t="s">
        <v>35</v>
      </c>
      <c r="D27" s="135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1:28" ht="13.5" customHeight="1">
      <c r="A28" s="142"/>
      <c r="B28" s="135"/>
      <c r="C28" s="142" t="s">
        <v>36</v>
      </c>
      <c r="D28" s="135">
        <v>0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1:28" ht="13.5" customHeight="1">
      <c r="A29" s="142"/>
      <c r="B29" s="135"/>
      <c r="C29" s="142" t="s">
        <v>37</v>
      </c>
      <c r="D29" s="135">
        <v>0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1:28" ht="13.5" customHeight="1">
      <c r="A30" s="142"/>
      <c r="B30" s="135"/>
      <c r="C30" s="142" t="s">
        <v>38</v>
      </c>
      <c r="D30" s="135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</row>
    <row r="31" spans="1:28" ht="13.5" customHeight="1">
      <c r="A31" s="142"/>
      <c r="B31" s="135"/>
      <c r="C31" s="142" t="s">
        <v>39</v>
      </c>
      <c r="D31" s="135">
        <v>0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</row>
    <row r="32" spans="1:28" ht="13.5" customHeight="1">
      <c r="A32" s="142"/>
      <c r="B32" s="135"/>
      <c r="C32" s="142" t="s">
        <v>40</v>
      </c>
      <c r="D32" s="135">
        <v>0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</row>
    <row r="33" spans="1:28" ht="13.5" customHeight="1">
      <c r="A33" s="142"/>
      <c r="B33" s="135"/>
      <c r="C33" s="142" t="s">
        <v>41</v>
      </c>
      <c r="D33" s="135">
        <v>0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</row>
    <row r="34" spans="1:28" ht="13.5" customHeight="1">
      <c r="A34" s="142"/>
      <c r="B34" s="135"/>
      <c r="C34" s="142" t="s">
        <v>42</v>
      </c>
      <c r="D34" s="135">
        <v>0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</row>
    <row r="35" spans="1:28" ht="13.5" customHeight="1">
      <c r="A35" s="142"/>
      <c r="B35" s="135"/>
      <c r="C35" s="142"/>
      <c r="D35" s="148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1:28" ht="13.5" customHeight="1">
      <c r="A36" s="127" t="s">
        <v>43</v>
      </c>
      <c r="B36" s="148">
        <f>SUM(B6:B35)</f>
        <v>10791353</v>
      </c>
      <c r="C36" s="127" t="s">
        <v>44</v>
      </c>
      <c r="D36" s="148">
        <f>SUM(D6:D34)</f>
        <v>10791353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1:28" ht="13.5" customHeight="1">
      <c r="A37" s="142" t="s">
        <v>45</v>
      </c>
      <c r="B37" s="135">
        <v>0</v>
      </c>
      <c r="C37" s="142" t="s">
        <v>46</v>
      </c>
      <c r="D37" s="135">
        <v>0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</row>
    <row r="38" spans="1:28" ht="13.5" customHeight="1">
      <c r="A38" s="142" t="s">
        <v>47</v>
      </c>
      <c r="B38" s="135"/>
      <c r="C38" s="142" t="s">
        <v>48</v>
      </c>
      <c r="D38" s="135">
        <v>0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1:28" ht="13.5" customHeight="1">
      <c r="A39" s="142"/>
      <c r="B39" s="135"/>
      <c r="C39" s="142" t="s">
        <v>49</v>
      </c>
      <c r="D39" s="135">
        <v>0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1:28" ht="13.5" customHeight="1">
      <c r="A40" s="142"/>
      <c r="B40" s="148"/>
      <c r="C40" s="142"/>
      <c r="D40" s="148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</row>
    <row r="41" spans="1:28" ht="13.5" customHeight="1">
      <c r="A41" s="127" t="s">
        <v>50</v>
      </c>
      <c r="B41" s="148">
        <f>SUM(B36:B38)</f>
        <v>10791353</v>
      </c>
      <c r="C41" s="127" t="s">
        <v>51</v>
      </c>
      <c r="D41" s="148">
        <f>SUM(D36,D37,D39)</f>
        <v>10791353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</row>
    <row r="42" spans="1:28" ht="20.25" customHeight="1">
      <c r="A42" s="158"/>
      <c r="B42" s="177"/>
      <c r="C42" s="160"/>
      <c r="D42" s="124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</row>
  </sheetData>
  <sheetProtection/>
  <mergeCells count="3">
    <mergeCell ref="A2:D2"/>
    <mergeCell ref="A4:B4"/>
    <mergeCell ref="C4:D4"/>
  </mergeCells>
  <printOptions horizontalCentered="1" verticalCentered="1"/>
  <pageMargins left="0.15748031496062992" right="0.15748031496062992" top="0.3937007874015748" bottom="0.15748031496062992" header="0.5905511811023623" footer="0.15748031496062992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showGridLines="0" showZeros="0" workbookViewId="0" topLeftCell="A1">
      <selection activeCell="A4" sqref="A4:T6"/>
    </sheetView>
  </sheetViews>
  <sheetFormatPr defaultColWidth="9.16015625" defaultRowHeight="12.75" customHeight="1"/>
  <cols>
    <col min="1" max="3" width="5.16015625" style="0" customWidth="1"/>
    <col min="4" max="4" width="9.16015625" style="189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10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08"/>
      <c r="T1" s="174" t="s">
        <v>52</v>
      </c>
    </row>
    <row r="2" spans="1:20" ht="19.5" customHeight="1">
      <c r="A2" s="213" t="s">
        <v>53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1:20" ht="19.5" customHeight="1">
      <c r="A3" s="217" t="s">
        <v>299</v>
      </c>
      <c r="B3" s="217"/>
      <c r="C3" s="217"/>
      <c r="D3" s="187"/>
      <c r="E3" s="5"/>
      <c r="F3" s="47"/>
      <c r="G3" s="47"/>
      <c r="H3" s="47"/>
      <c r="I3" s="47"/>
      <c r="J3" s="109"/>
      <c r="K3" s="109"/>
      <c r="L3" s="109"/>
      <c r="M3" s="109"/>
      <c r="N3" s="109"/>
      <c r="O3" s="109"/>
      <c r="P3" s="109"/>
      <c r="Q3" s="109"/>
      <c r="R3" s="109"/>
      <c r="S3" s="35"/>
      <c r="T3" s="7" t="s">
        <v>3</v>
      </c>
    </row>
    <row r="4" spans="1:20" ht="19.5" customHeight="1">
      <c r="A4" s="12" t="s">
        <v>54</v>
      </c>
      <c r="B4" s="12"/>
      <c r="C4" s="12"/>
      <c r="D4" s="188"/>
      <c r="E4" s="12"/>
      <c r="F4" s="218" t="s">
        <v>55</v>
      </c>
      <c r="G4" s="220" t="s">
        <v>56</v>
      </c>
      <c r="H4" s="218" t="s">
        <v>57</v>
      </c>
      <c r="I4" s="218" t="s">
        <v>58</v>
      </c>
      <c r="J4" s="218" t="s">
        <v>59</v>
      </c>
      <c r="K4" s="218" t="s">
        <v>60</v>
      </c>
      <c r="L4" s="218"/>
      <c r="M4" s="222" t="s">
        <v>61</v>
      </c>
      <c r="N4" s="173" t="s">
        <v>62</v>
      </c>
      <c r="O4" s="173"/>
      <c r="P4" s="173"/>
      <c r="Q4" s="173"/>
      <c r="R4" s="173"/>
      <c r="S4" s="218" t="s">
        <v>63</v>
      </c>
      <c r="T4" s="218" t="s">
        <v>64</v>
      </c>
    </row>
    <row r="5" spans="1:20" ht="19.5" customHeight="1">
      <c r="A5" s="12" t="s">
        <v>65</v>
      </c>
      <c r="B5" s="12"/>
      <c r="C5" s="12"/>
      <c r="D5" s="219" t="s">
        <v>66</v>
      </c>
      <c r="E5" s="218" t="s">
        <v>67</v>
      </c>
      <c r="F5" s="218"/>
      <c r="G5" s="220"/>
      <c r="H5" s="218"/>
      <c r="I5" s="218"/>
      <c r="J5" s="218"/>
      <c r="K5" s="221" t="s">
        <v>68</v>
      </c>
      <c r="L5" s="218" t="s">
        <v>69</v>
      </c>
      <c r="M5" s="222"/>
      <c r="N5" s="218" t="s">
        <v>70</v>
      </c>
      <c r="O5" s="218" t="s">
        <v>71</v>
      </c>
      <c r="P5" s="218" t="s">
        <v>72</v>
      </c>
      <c r="Q5" s="218" t="s">
        <v>73</v>
      </c>
      <c r="R5" s="218" t="s">
        <v>74</v>
      </c>
      <c r="S5" s="218"/>
      <c r="T5" s="218"/>
    </row>
    <row r="6" spans="1:20" ht="30.75" customHeight="1">
      <c r="A6" s="172" t="s">
        <v>75</v>
      </c>
      <c r="B6" s="65" t="s">
        <v>76</v>
      </c>
      <c r="C6" s="172" t="s">
        <v>77</v>
      </c>
      <c r="D6" s="219"/>
      <c r="E6" s="218"/>
      <c r="F6" s="218"/>
      <c r="G6" s="220"/>
      <c r="H6" s="218"/>
      <c r="I6" s="218"/>
      <c r="J6" s="218"/>
      <c r="K6" s="221"/>
      <c r="L6" s="218"/>
      <c r="M6" s="222"/>
      <c r="N6" s="218"/>
      <c r="O6" s="218"/>
      <c r="P6" s="218"/>
      <c r="Q6" s="218"/>
      <c r="R6" s="218"/>
      <c r="S6" s="218"/>
      <c r="T6" s="218"/>
    </row>
    <row r="7" spans="1:20" ht="24" customHeight="1">
      <c r="A7" s="72"/>
      <c r="B7" s="72"/>
      <c r="C7" s="72"/>
      <c r="D7" s="72"/>
      <c r="E7" s="69" t="s">
        <v>55</v>
      </c>
      <c r="F7" s="184">
        <v>10791353</v>
      </c>
      <c r="G7" s="28">
        <f aca="true" t="shared" si="0" ref="G7:T7">SUM(G8:G18)</f>
        <v>0</v>
      </c>
      <c r="H7" s="185">
        <v>10791353</v>
      </c>
      <c r="I7" s="28">
        <f t="shared" si="0"/>
        <v>0</v>
      </c>
      <c r="J7" s="28">
        <f t="shared" si="0"/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8">
        <f t="shared" si="0"/>
        <v>0</v>
      </c>
      <c r="O7" s="28">
        <f t="shared" si="0"/>
        <v>0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</row>
    <row r="8" spans="1:20" s="171" customFormat="1" ht="24" customHeight="1">
      <c r="A8" s="181" t="s">
        <v>301</v>
      </c>
      <c r="B8" s="181" t="s">
        <v>84</v>
      </c>
      <c r="C8" s="181" t="s">
        <v>79</v>
      </c>
      <c r="D8" s="72" t="s">
        <v>309</v>
      </c>
      <c r="E8" s="186" t="s">
        <v>302</v>
      </c>
      <c r="F8" s="184">
        <v>200000</v>
      </c>
      <c r="G8" s="28"/>
      <c r="H8" s="184">
        <v>200000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s="171" customFormat="1" ht="24" customHeight="1">
      <c r="A9" s="181" t="s">
        <v>78</v>
      </c>
      <c r="B9" s="181" t="s">
        <v>80</v>
      </c>
      <c r="C9" s="181" t="s">
        <v>80</v>
      </c>
      <c r="D9" s="72" t="s">
        <v>309</v>
      </c>
      <c r="E9" s="186" t="s">
        <v>303</v>
      </c>
      <c r="F9" s="184">
        <v>5065444</v>
      </c>
      <c r="G9" s="28"/>
      <c r="H9" s="184">
        <v>5065444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24" customHeight="1">
      <c r="A10" s="181" t="s">
        <v>78</v>
      </c>
      <c r="B10" s="181" t="s">
        <v>80</v>
      </c>
      <c r="C10" s="181" t="s">
        <v>86</v>
      </c>
      <c r="D10" s="72" t="s">
        <v>309</v>
      </c>
      <c r="E10" s="186" t="s">
        <v>304</v>
      </c>
      <c r="F10" s="184">
        <v>1787020</v>
      </c>
      <c r="G10" s="28"/>
      <c r="H10" s="184">
        <v>1787020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24" customHeight="1">
      <c r="A11" s="181" t="s">
        <v>78</v>
      </c>
      <c r="B11" s="181" t="s">
        <v>80</v>
      </c>
      <c r="C11" s="181" t="s">
        <v>79</v>
      </c>
      <c r="D11" s="72" t="s">
        <v>309</v>
      </c>
      <c r="E11" s="186" t="s">
        <v>305</v>
      </c>
      <c r="F11" s="184">
        <v>100000</v>
      </c>
      <c r="G11" s="28"/>
      <c r="H11" s="184">
        <v>100000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24" customHeight="1">
      <c r="A12" s="181" t="s">
        <v>78</v>
      </c>
      <c r="B12" s="181" t="s">
        <v>80</v>
      </c>
      <c r="C12" s="181" t="s">
        <v>91</v>
      </c>
      <c r="D12" s="72" t="s">
        <v>309</v>
      </c>
      <c r="E12" s="186" t="s">
        <v>306</v>
      </c>
      <c r="F12" s="184">
        <v>100000</v>
      </c>
      <c r="G12" s="28"/>
      <c r="H12" s="184">
        <v>100000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4" customHeight="1">
      <c r="A13" s="181" t="s">
        <v>78</v>
      </c>
      <c r="B13" s="181" t="s">
        <v>80</v>
      </c>
      <c r="C13" s="181" t="s">
        <v>307</v>
      </c>
      <c r="D13" s="72" t="s">
        <v>309</v>
      </c>
      <c r="E13" s="186" t="s">
        <v>308</v>
      </c>
      <c r="F13" s="184">
        <v>1638980</v>
      </c>
      <c r="G13" s="28"/>
      <c r="H13" s="184">
        <v>1638980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24" customHeight="1">
      <c r="A14" s="181" t="s">
        <v>78</v>
      </c>
      <c r="B14" s="181" t="s">
        <v>79</v>
      </c>
      <c r="C14" s="181" t="s">
        <v>80</v>
      </c>
      <c r="D14" s="72" t="s">
        <v>309</v>
      </c>
      <c r="E14" s="186" t="s">
        <v>81</v>
      </c>
      <c r="F14" s="184">
        <v>304000</v>
      </c>
      <c r="G14" s="28"/>
      <c r="H14" s="184">
        <v>304000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24" customHeight="1">
      <c r="A15" s="181" t="s">
        <v>78</v>
      </c>
      <c r="B15" s="181" t="s">
        <v>79</v>
      </c>
      <c r="C15" s="181" t="s">
        <v>79</v>
      </c>
      <c r="D15" s="72" t="s">
        <v>309</v>
      </c>
      <c r="E15" s="186" t="s">
        <v>82</v>
      </c>
      <c r="F15" s="184">
        <v>675601</v>
      </c>
      <c r="G15" s="28"/>
      <c r="H15" s="184">
        <v>675601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24" customHeight="1">
      <c r="A16" s="181" t="s">
        <v>83</v>
      </c>
      <c r="B16" s="181" t="s">
        <v>84</v>
      </c>
      <c r="C16" s="181" t="s">
        <v>80</v>
      </c>
      <c r="D16" s="72" t="s">
        <v>309</v>
      </c>
      <c r="E16" s="186" t="s">
        <v>85</v>
      </c>
      <c r="F16" s="184">
        <v>187260</v>
      </c>
      <c r="G16" s="28"/>
      <c r="H16" s="184">
        <v>187260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4" customHeight="1">
      <c r="A17" s="181" t="s">
        <v>83</v>
      </c>
      <c r="B17" s="181" t="s">
        <v>84</v>
      </c>
      <c r="C17" s="181" t="s">
        <v>86</v>
      </c>
      <c r="D17" s="72" t="s">
        <v>309</v>
      </c>
      <c r="E17" s="186" t="s">
        <v>87</v>
      </c>
      <c r="F17" s="184">
        <v>113348</v>
      </c>
      <c r="G17" s="28"/>
      <c r="H17" s="184">
        <v>113348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24" customHeight="1">
      <c r="A18" s="181" t="s">
        <v>83</v>
      </c>
      <c r="B18" s="181" t="s">
        <v>84</v>
      </c>
      <c r="C18" s="181" t="s">
        <v>88</v>
      </c>
      <c r="D18" s="72" t="s">
        <v>309</v>
      </c>
      <c r="E18" s="186" t="s">
        <v>89</v>
      </c>
      <c r="F18" s="184">
        <v>112999</v>
      </c>
      <c r="G18" s="28"/>
      <c r="H18" s="184">
        <v>112999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24" customHeight="1">
      <c r="A19" s="181" t="s">
        <v>93</v>
      </c>
      <c r="B19" s="181" t="s">
        <v>86</v>
      </c>
      <c r="C19" s="181" t="s">
        <v>80</v>
      </c>
      <c r="D19" s="72" t="s">
        <v>309</v>
      </c>
      <c r="E19" s="186" t="s">
        <v>94</v>
      </c>
      <c r="F19" s="184">
        <v>506701</v>
      </c>
      <c r="G19" s="183"/>
      <c r="H19" s="184">
        <v>506701</v>
      </c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</row>
  </sheetData>
  <sheetProtection/>
  <mergeCells count="20">
    <mergeCell ref="S4:S6"/>
    <mergeCell ref="T4:T6"/>
    <mergeCell ref="O5:O6"/>
    <mergeCell ref="P5:P6"/>
    <mergeCell ref="Q5:Q6"/>
    <mergeCell ref="R5:R6"/>
    <mergeCell ref="K5:K6"/>
    <mergeCell ref="L5:L6"/>
    <mergeCell ref="M4:M6"/>
    <mergeCell ref="N5:N6"/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70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workbookViewId="0" topLeftCell="A1">
      <selection activeCell="A8" sqref="A8:D19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76" customWidth="1"/>
    <col min="7" max="7" width="18.66015625" style="76" customWidth="1"/>
    <col min="8" max="8" width="19.33203125" style="76" customWidth="1"/>
    <col min="9" max="9" width="15.33203125" style="0" customWidth="1"/>
    <col min="10" max="10" width="17.66015625" style="0" customWidth="1"/>
  </cols>
  <sheetData>
    <row r="1" spans="1:10" ht="19.5" customHeight="1">
      <c r="A1" s="43"/>
      <c r="B1" s="162"/>
      <c r="C1" s="162"/>
      <c r="D1" s="162"/>
      <c r="E1" s="162"/>
      <c r="F1" s="163"/>
      <c r="G1" s="163"/>
      <c r="H1" s="163"/>
      <c r="I1" s="162"/>
      <c r="J1" s="168" t="s">
        <v>95</v>
      </c>
    </row>
    <row r="2" spans="1:10" ht="19.5" customHeight="1">
      <c r="A2" s="213" t="s">
        <v>96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9.5" customHeight="1">
      <c r="A3" s="217" t="s">
        <v>299</v>
      </c>
      <c r="B3" s="217"/>
      <c r="C3" s="46"/>
      <c r="D3" s="46"/>
      <c r="E3" s="46"/>
      <c r="F3" s="163"/>
      <c r="G3" s="163"/>
      <c r="H3" s="163"/>
      <c r="I3" s="169"/>
      <c r="J3" s="7" t="s">
        <v>3</v>
      </c>
    </row>
    <row r="4" spans="1:10" ht="19.5" customHeight="1">
      <c r="A4" s="164" t="s">
        <v>54</v>
      </c>
      <c r="B4" s="164"/>
      <c r="C4" s="164"/>
      <c r="D4" s="164"/>
      <c r="E4" s="164"/>
      <c r="F4" s="224" t="s">
        <v>55</v>
      </c>
      <c r="G4" s="224" t="s">
        <v>97</v>
      </c>
      <c r="H4" s="223" t="s">
        <v>98</v>
      </c>
      <c r="I4" s="223" t="s">
        <v>99</v>
      </c>
      <c r="J4" s="223" t="s">
        <v>100</v>
      </c>
    </row>
    <row r="5" spans="1:10" ht="19.5" customHeight="1">
      <c r="A5" s="164" t="s">
        <v>65</v>
      </c>
      <c r="B5" s="164"/>
      <c r="C5" s="164"/>
      <c r="D5" s="223" t="s">
        <v>66</v>
      </c>
      <c r="E5" s="223" t="s">
        <v>101</v>
      </c>
      <c r="F5" s="224"/>
      <c r="G5" s="224"/>
      <c r="H5" s="223"/>
      <c r="I5" s="223"/>
      <c r="J5" s="223"/>
    </row>
    <row r="6" spans="1:10" ht="20.25" customHeight="1">
      <c r="A6" s="165" t="s">
        <v>75</v>
      </c>
      <c r="B6" s="165" t="s">
        <v>76</v>
      </c>
      <c r="C6" s="166" t="s">
        <v>77</v>
      </c>
      <c r="D6" s="223"/>
      <c r="E6" s="223"/>
      <c r="F6" s="224"/>
      <c r="G6" s="224"/>
      <c r="H6" s="223"/>
      <c r="I6" s="223"/>
      <c r="J6" s="223"/>
    </row>
    <row r="7" spans="1:10" ht="25.5" customHeight="1">
      <c r="A7" s="72"/>
      <c r="B7" s="72"/>
      <c r="C7" s="72"/>
      <c r="D7" s="72"/>
      <c r="E7" s="72" t="s">
        <v>55</v>
      </c>
      <c r="F7" s="167">
        <f>F8+F9+F10+F11+F12+F13+F14+F15+F16+F17+F18+F19</f>
        <v>10791353</v>
      </c>
      <c r="G7" s="167">
        <f>G8+G9+G10+G11+G12+G13+G14+G15+G16+G17+G18+G19</f>
        <v>8604333</v>
      </c>
      <c r="H7" s="167">
        <f>H8+H9+H10+H11+H12+H13+H14+H15+H16+H17+H18</f>
        <v>2187020</v>
      </c>
      <c r="I7" s="170">
        <f>SUM(I8:I18)</f>
        <v>0</v>
      </c>
      <c r="J7" s="170">
        <f>SUM(J8:J18)</f>
        <v>0</v>
      </c>
    </row>
    <row r="8" spans="1:10" ht="25.5" customHeight="1">
      <c r="A8" s="201" t="s">
        <v>301</v>
      </c>
      <c r="B8" s="201" t="s">
        <v>84</v>
      </c>
      <c r="C8" s="201" t="s">
        <v>79</v>
      </c>
      <c r="D8" s="69" t="s">
        <v>309</v>
      </c>
      <c r="E8" s="186" t="s">
        <v>302</v>
      </c>
      <c r="F8" s="190">
        <v>200000</v>
      </c>
      <c r="G8" s="167"/>
      <c r="H8" s="68">
        <v>200000</v>
      </c>
      <c r="I8" s="28"/>
      <c r="J8" s="28"/>
    </row>
    <row r="9" spans="1:10" ht="25.5" customHeight="1">
      <c r="A9" s="201" t="s">
        <v>78</v>
      </c>
      <c r="B9" s="201" t="s">
        <v>80</v>
      </c>
      <c r="C9" s="201" t="s">
        <v>80</v>
      </c>
      <c r="D9" s="69" t="s">
        <v>309</v>
      </c>
      <c r="E9" s="186" t="s">
        <v>303</v>
      </c>
      <c r="F9" s="190">
        <v>5065444</v>
      </c>
      <c r="G9" s="190">
        <v>5065444</v>
      </c>
      <c r="H9" s="71"/>
      <c r="I9" s="28"/>
      <c r="J9" s="28"/>
    </row>
    <row r="10" spans="1:10" ht="25.5" customHeight="1">
      <c r="A10" s="201" t="s">
        <v>78</v>
      </c>
      <c r="B10" s="201" t="s">
        <v>80</v>
      </c>
      <c r="C10" s="201" t="s">
        <v>86</v>
      </c>
      <c r="D10" s="69" t="s">
        <v>309</v>
      </c>
      <c r="E10" s="186" t="s">
        <v>304</v>
      </c>
      <c r="F10" s="190">
        <v>1787020</v>
      </c>
      <c r="G10" s="167"/>
      <c r="H10" s="190">
        <v>1787020</v>
      </c>
      <c r="I10" s="28"/>
      <c r="J10" s="28"/>
    </row>
    <row r="11" spans="1:10" ht="25.5" customHeight="1">
      <c r="A11" s="201" t="s">
        <v>78</v>
      </c>
      <c r="B11" s="201" t="s">
        <v>80</v>
      </c>
      <c r="C11" s="201" t="s">
        <v>79</v>
      </c>
      <c r="D11" s="69" t="s">
        <v>309</v>
      </c>
      <c r="E11" s="186" t="s">
        <v>305</v>
      </c>
      <c r="F11" s="190">
        <v>100000</v>
      </c>
      <c r="G11" s="167"/>
      <c r="H11" s="190">
        <v>100000</v>
      </c>
      <c r="I11" s="28"/>
      <c r="J11" s="28"/>
    </row>
    <row r="12" spans="1:10" ht="25.5" customHeight="1">
      <c r="A12" s="201" t="s">
        <v>78</v>
      </c>
      <c r="B12" s="201" t="s">
        <v>80</v>
      </c>
      <c r="C12" s="201" t="s">
        <v>91</v>
      </c>
      <c r="D12" s="69" t="s">
        <v>309</v>
      </c>
      <c r="E12" s="186" t="s">
        <v>306</v>
      </c>
      <c r="F12" s="190">
        <v>100000</v>
      </c>
      <c r="G12" s="167"/>
      <c r="H12" s="190">
        <v>100000</v>
      </c>
      <c r="I12" s="28"/>
      <c r="J12" s="28"/>
    </row>
    <row r="13" spans="1:10" ht="25.5" customHeight="1">
      <c r="A13" s="201" t="s">
        <v>78</v>
      </c>
      <c r="B13" s="201" t="s">
        <v>80</v>
      </c>
      <c r="C13" s="201" t="s">
        <v>307</v>
      </c>
      <c r="D13" s="69" t="s">
        <v>309</v>
      </c>
      <c r="E13" s="186" t="s">
        <v>308</v>
      </c>
      <c r="F13" s="190">
        <v>1638980</v>
      </c>
      <c r="G13" s="190">
        <v>1638980</v>
      </c>
      <c r="H13" s="71"/>
      <c r="I13" s="28"/>
      <c r="J13" s="28"/>
    </row>
    <row r="14" spans="1:10" ht="25.5" customHeight="1">
      <c r="A14" s="201" t="s">
        <v>78</v>
      </c>
      <c r="B14" s="201" t="s">
        <v>79</v>
      </c>
      <c r="C14" s="201" t="s">
        <v>80</v>
      </c>
      <c r="D14" s="69" t="s">
        <v>309</v>
      </c>
      <c r="E14" s="186" t="s">
        <v>81</v>
      </c>
      <c r="F14" s="190">
        <v>304000</v>
      </c>
      <c r="G14" s="190">
        <v>304000</v>
      </c>
      <c r="H14" s="167"/>
      <c r="I14" s="28"/>
      <c r="J14" s="28"/>
    </row>
    <row r="15" spans="1:10" ht="25.5" customHeight="1">
      <c r="A15" s="201" t="s">
        <v>78</v>
      </c>
      <c r="B15" s="201" t="s">
        <v>79</v>
      </c>
      <c r="C15" s="201" t="s">
        <v>79</v>
      </c>
      <c r="D15" s="69" t="s">
        <v>309</v>
      </c>
      <c r="E15" s="186" t="s">
        <v>82</v>
      </c>
      <c r="F15" s="190">
        <v>675601</v>
      </c>
      <c r="G15" s="190">
        <v>675601</v>
      </c>
      <c r="H15" s="167"/>
      <c r="I15" s="28"/>
      <c r="J15" s="28"/>
    </row>
    <row r="16" spans="1:10" ht="25.5" customHeight="1">
      <c r="A16" s="201" t="s">
        <v>83</v>
      </c>
      <c r="B16" s="201" t="s">
        <v>84</v>
      </c>
      <c r="C16" s="201" t="s">
        <v>80</v>
      </c>
      <c r="D16" s="69" t="s">
        <v>309</v>
      </c>
      <c r="E16" s="186" t="s">
        <v>85</v>
      </c>
      <c r="F16" s="190">
        <v>187260</v>
      </c>
      <c r="G16" s="190">
        <v>187260</v>
      </c>
      <c r="H16" s="167"/>
      <c r="I16" s="28"/>
      <c r="J16" s="28"/>
    </row>
    <row r="17" spans="1:10" ht="25.5" customHeight="1">
      <c r="A17" s="201" t="s">
        <v>83</v>
      </c>
      <c r="B17" s="201" t="s">
        <v>84</v>
      </c>
      <c r="C17" s="201" t="s">
        <v>86</v>
      </c>
      <c r="D17" s="69" t="s">
        <v>309</v>
      </c>
      <c r="E17" s="186" t="s">
        <v>87</v>
      </c>
      <c r="F17" s="190">
        <v>113348</v>
      </c>
      <c r="G17" s="190">
        <v>113348</v>
      </c>
      <c r="H17" s="167"/>
      <c r="I17" s="28"/>
      <c r="J17" s="28"/>
    </row>
    <row r="18" spans="1:10" ht="25.5" customHeight="1">
      <c r="A18" s="201" t="s">
        <v>83</v>
      </c>
      <c r="B18" s="201" t="s">
        <v>84</v>
      </c>
      <c r="C18" s="201" t="s">
        <v>88</v>
      </c>
      <c r="D18" s="69" t="s">
        <v>309</v>
      </c>
      <c r="E18" s="186" t="s">
        <v>89</v>
      </c>
      <c r="F18" s="190">
        <v>112999</v>
      </c>
      <c r="G18" s="190">
        <v>112999</v>
      </c>
      <c r="H18" s="68"/>
      <c r="I18" s="28"/>
      <c r="J18" s="28"/>
    </row>
    <row r="19" spans="1:10" ht="26.25" customHeight="1">
      <c r="A19" s="201" t="s">
        <v>93</v>
      </c>
      <c r="B19" s="201" t="s">
        <v>86</v>
      </c>
      <c r="C19" s="201" t="s">
        <v>80</v>
      </c>
      <c r="D19" s="69" t="s">
        <v>309</v>
      </c>
      <c r="E19" s="186" t="s">
        <v>94</v>
      </c>
      <c r="F19" s="190">
        <v>506701</v>
      </c>
      <c r="G19" s="190">
        <v>506701</v>
      </c>
      <c r="H19" s="80"/>
      <c r="I19" s="183"/>
      <c r="J19" s="183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H5"/>
    </sheetView>
  </sheetViews>
  <sheetFormatPr defaultColWidth="9.16015625" defaultRowHeight="20.25" customHeight="1"/>
  <cols>
    <col min="1" max="1" width="53.5" style="0" customWidth="1"/>
    <col min="2" max="2" width="24.83203125" style="122" customWidth="1"/>
    <col min="3" max="3" width="53.5" style="0" customWidth="1"/>
    <col min="4" max="5" width="24.83203125" style="122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23"/>
      <c r="B1" s="124"/>
      <c r="C1" s="123"/>
      <c r="D1" s="124"/>
      <c r="E1" s="124"/>
      <c r="F1" s="123"/>
      <c r="G1" s="123"/>
      <c r="H1" s="45" t="s">
        <v>102</v>
      </c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</row>
    <row r="2" spans="1:34" ht="20.25" customHeight="1">
      <c r="A2" s="213" t="s">
        <v>103</v>
      </c>
      <c r="B2" s="213"/>
      <c r="C2" s="213"/>
      <c r="D2" s="213"/>
      <c r="E2" s="213"/>
      <c r="F2" s="213"/>
      <c r="G2" s="213"/>
      <c r="H2" s="213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34" ht="20.25" customHeight="1">
      <c r="A3" s="46" t="s">
        <v>300</v>
      </c>
      <c r="B3" s="125"/>
      <c r="C3" s="43"/>
      <c r="D3" s="126"/>
      <c r="E3" s="126"/>
      <c r="F3" s="43"/>
      <c r="G3" s="43"/>
      <c r="H3" s="7" t="s">
        <v>3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</row>
    <row r="4" spans="1:34" ht="20.25" customHeight="1">
      <c r="A4" s="216" t="s">
        <v>4</v>
      </c>
      <c r="B4" s="216"/>
      <c r="C4" s="216" t="s">
        <v>5</v>
      </c>
      <c r="D4" s="216"/>
      <c r="E4" s="216"/>
      <c r="F4" s="216"/>
      <c r="G4" s="216"/>
      <c r="H4" s="216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</row>
    <row r="5" spans="1:34" ht="20.25" customHeight="1">
      <c r="A5" s="127" t="s">
        <v>6</v>
      </c>
      <c r="B5" s="128" t="s">
        <v>7</v>
      </c>
      <c r="C5" s="127" t="s">
        <v>6</v>
      </c>
      <c r="D5" s="128" t="s">
        <v>55</v>
      </c>
      <c r="E5" s="128" t="s">
        <v>104</v>
      </c>
      <c r="F5" s="129" t="s">
        <v>105</v>
      </c>
      <c r="G5" s="127" t="s">
        <v>106</v>
      </c>
      <c r="H5" s="129" t="s">
        <v>107</v>
      </c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34" ht="20.25" customHeight="1">
      <c r="A6" s="130" t="s">
        <v>108</v>
      </c>
      <c r="B6" s="131">
        <f>B7+B8</f>
        <v>1791353</v>
      </c>
      <c r="C6" s="132" t="s">
        <v>109</v>
      </c>
      <c r="D6" s="131">
        <f>SUM(E6:H6)</f>
        <v>10791353</v>
      </c>
      <c r="E6" s="131">
        <f>SUM(E7:E35)</f>
        <v>10791353</v>
      </c>
      <c r="F6" s="133">
        <f>SUM(F7:F35)</f>
        <v>0</v>
      </c>
      <c r="G6" s="134">
        <f>SUM(G7:G35)</f>
        <v>0</v>
      </c>
      <c r="H6" s="134">
        <f>SUM(H7:H35)</f>
        <v>0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</row>
    <row r="7" spans="1:34" ht="20.25" customHeight="1">
      <c r="A7" s="130" t="s">
        <v>110</v>
      </c>
      <c r="B7" s="135">
        <v>1791353</v>
      </c>
      <c r="C7" s="132" t="s">
        <v>111</v>
      </c>
      <c r="D7" s="131">
        <f aca="true" t="shared" si="0" ref="D7:D35">SUM(E7:H7)</f>
        <v>200000</v>
      </c>
      <c r="E7" s="135">
        <v>200000</v>
      </c>
      <c r="F7" s="137">
        <v>0</v>
      </c>
      <c r="G7" s="138">
        <v>0</v>
      </c>
      <c r="H7" s="134">
        <v>0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</row>
    <row r="8" spans="1:34" ht="20.25" customHeight="1">
      <c r="A8" s="130" t="s">
        <v>112</v>
      </c>
      <c r="B8" s="135"/>
      <c r="C8" s="132" t="s">
        <v>113</v>
      </c>
      <c r="D8" s="131">
        <f t="shared" si="0"/>
        <v>0</v>
      </c>
      <c r="E8" s="135"/>
      <c r="F8" s="137">
        <v>0</v>
      </c>
      <c r="G8" s="138">
        <v>0</v>
      </c>
      <c r="H8" s="134">
        <v>0</v>
      </c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</row>
    <row r="9" spans="1:34" ht="20.25" customHeight="1">
      <c r="A9" s="130" t="s">
        <v>114</v>
      </c>
      <c r="B9" s="135"/>
      <c r="C9" s="132" t="s">
        <v>115</v>
      </c>
      <c r="D9" s="131">
        <f t="shared" si="0"/>
        <v>0</v>
      </c>
      <c r="E9" s="135"/>
      <c r="F9" s="137">
        <v>0</v>
      </c>
      <c r="G9" s="138">
        <v>0</v>
      </c>
      <c r="H9" s="134">
        <v>0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</row>
    <row r="10" spans="1:34" ht="20.25" customHeight="1">
      <c r="A10" s="130" t="s">
        <v>116</v>
      </c>
      <c r="B10" s="139"/>
      <c r="C10" s="132" t="s">
        <v>117</v>
      </c>
      <c r="D10" s="131">
        <f t="shared" si="0"/>
        <v>0</v>
      </c>
      <c r="E10" s="135"/>
      <c r="F10" s="137">
        <v>0</v>
      </c>
      <c r="G10" s="138">
        <v>0</v>
      </c>
      <c r="H10" s="134">
        <v>0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</row>
    <row r="11" spans="1:34" ht="20.25" customHeight="1">
      <c r="A11" s="130" t="s">
        <v>110</v>
      </c>
      <c r="B11" s="131"/>
      <c r="C11" s="132" t="s">
        <v>118</v>
      </c>
      <c r="D11" s="131">
        <f t="shared" si="0"/>
        <v>0</v>
      </c>
      <c r="E11" s="135"/>
      <c r="F11" s="137">
        <v>0</v>
      </c>
      <c r="G11" s="138">
        <v>0</v>
      </c>
      <c r="H11" s="134">
        <v>0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</row>
    <row r="12" spans="1:34" ht="20.25" customHeight="1">
      <c r="A12" s="130" t="s">
        <v>112</v>
      </c>
      <c r="B12" s="131"/>
      <c r="C12" s="132" t="s">
        <v>119</v>
      </c>
      <c r="D12" s="131">
        <f t="shared" si="0"/>
        <v>0</v>
      </c>
      <c r="E12" s="135"/>
      <c r="F12" s="137">
        <v>0</v>
      </c>
      <c r="G12" s="138">
        <v>0</v>
      </c>
      <c r="H12" s="134">
        <v>0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</row>
    <row r="13" spans="1:34" ht="20.25" customHeight="1">
      <c r="A13" s="130" t="s">
        <v>114</v>
      </c>
      <c r="B13" s="131">
        <v>0</v>
      </c>
      <c r="C13" s="132" t="s">
        <v>120</v>
      </c>
      <c r="D13" s="131">
        <f t="shared" si="0"/>
        <v>0</v>
      </c>
      <c r="E13" s="135"/>
      <c r="F13" s="137">
        <v>0</v>
      </c>
      <c r="G13" s="138">
        <v>0</v>
      </c>
      <c r="H13" s="134">
        <v>0</v>
      </c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</row>
    <row r="14" spans="1:34" ht="20.25" customHeight="1">
      <c r="A14" s="130" t="s">
        <v>121</v>
      </c>
      <c r="B14" s="135">
        <v>0</v>
      </c>
      <c r="C14" s="132" t="s">
        <v>122</v>
      </c>
      <c r="D14" s="131">
        <v>798467</v>
      </c>
      <c r="E14" s="135">
        <v>9671045</v>
      </c>
      <c r="F14" s="137">
        <v>0</v>
      </c>
      <c r="G14" s="138">
        <v>0</v>
      </c>
      <c r="H14" s="134">
        <v>0</v>
      </c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</row>
    <row r="15" spans="1:34" ht="20.25" customHeight="1">
      <c r="A15" s="140"/>
      <c r="B15" s="141"/>
      <c r="C15" s="142" t="s">
        <v>123</v>
      </c>
      <c r="D15" s="131">
        <f t="shared" si="0"/>
        <v>0</v>
      </c>
      <c r="E15" s="135"/>
      <c r="F15" s="137">
        <v>0</v>
      </c>
      <c r="G15" s="138">
        <v>0</v>
      </c>
      <c r="H15" s="134">
        <v>0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</row>
    <row r="16" spans="1:34" ht="20.25" customHeight="1">
      <c r="A16" s="140"/>
      <c r="B16" s="135"/>
      <c r="C16" s="142" t="s">
        <v>124</v>
      </c>
      <c r="D16" s="131">
        <f t="shared" si="0"/>
        <v>413607</v>
      </c>
      <c r="E16" s="135">
        <v>413607</v>
      </c>
      <c r="F16" s="137">
        <v>0</v>
      </c>
      <c r="G16" s="138">
        <v>0</v>
      </c>
      <c r="H16" s="134">
        <v>0</v>
      </c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</row>
    <row r="17" spans="1:34" ht="20.25" customHeight="1">
      <c r="A17" s="140"/>
      <c r="B17" s="135"/>
      <c r="C17" s="142" t="s">
        <v>125</v>
      </c>
      <c r="D17" s="131">
        <f t="shared" si="0"/>
        <v>0</v>
      </c>
      <c r="E17" s="135"/>
      <c r="F17" s="137">
        <v>0</v>
      </c>
      <c r="G17" s="138">
        <v>0</v>
      </c>
      <c r="H17" s="134">
        <v>0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</row>
    <row r="18" spans="1:34" ht="20.25" customHeight="1">
      <c r="A18" s="140"/>
      <c r="B18" s="135"/>
      <c r="C18" s="142" t="s">
        <v>126</v>
      </c>
      <c r="D18" s="131">
        <f t="shared" si="0"/>
        <v>0</v>
      </c>
      <c r="E18" s="73"/>
      <c r="F18" s="143"/>
      <c r="G18" s="138">
        <v>0</v>
      </c>
      <c r="H18" s="134">
        <v>0</v>
      </c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</row>
    <row r="19" spans="1:34" ht="20.25" customHeight="1">
      <c r="A19" s="140"/>
      <c r="B19" s="135"/>
      <c r="C19" s="142" t="s">
        <v>127</v>
      </c>
      <c r="D19" s="131">
        <f t="shared" si="0"/>
        <v>0</v>
      </c>
      <c r="E19" s="135"/>
      <c r="F19" s="137">
        <v>0</v>
      </c>
      <c r="G19" s="138">
        <v>0</v>
      </c>
      <c r="H19" s="134">
        <v>0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</row>
    <row r="20" spans="1:34" ht="20.25" customHeight="1">
      <c r="A20" s="140"/>
      <c r="B20" s="135"/>
      <c r="C20" s="142" t="s">
        <v>128</v>
      </c>
      <c r="D20" s="131">
        <f t="shared" si="0"/>
        <v>0</v>
      </c>
      <c r="E20" s="135"/>
      <c r="F20" s="137">
        <v>0</v>
      </c>
      <c r="G20" s="138">
        <v>0</v>
      </c>
      <c r="H20" s="134">
        <v>0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</row>
    <row r="21" spans="1:34" ht="20.25" customHeight="1">
      <c r="A21" s="140"/>
      <c r="B21" s="135"/>
      <c r="C21" s="142" t="s">
        <v>129</v>
      </c>
      <c r="D21" s="131">
        <f t="shared" si="0"/>
        <v>0</v>
      </c>
      <c r="E21" s="135"/>
      <c r="F21" s="137">
        <v>0</v>
      </c>
      <c r="G21" s="138">
        <v>0</v>
      </c>
      <c r="H21" s="134">
        <v>0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</row>
    <row r="22" spans="1:34" ht="20.25" customHeight="1">
      <c r="A22" s="140"/>
      <c r="B22" s="135"/>
      <c r="C22" s="142" t="s">
        <v>130</v>
      </c>
      <c r="D22" s="131">
        <f t="shared" si="0"/>
        <v>0</v>
      </c>
      <c r="E22" s="135"/>
      <c r="F22" s="137">
        <v>0</v>
      </c>
      <c r="G22" s="138">
        <v>0</v>
      </c>
      <c r="H22" s="134">
        <v>0</v>
      </c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</row>
    <row r="23" spans="1:34" ht="20.25" customHeight="1">
      <c r="A23" s="140"/>
      <c r="B23" s="135"/>
      <c r="C23" s="142" t="s">
        <v>131</v>
      </c>
      <c r="D23" s="131">
        <f t="shared" si="0"/>
        <v>0</v>
      </c>
      <c r="E23" s="135"/>
      <c r="F23" s="137">
        <v>0</v>
      </c>
      <c r="G23" s="138">
        <v>0</v>
      </c>
      <c r="H23" s="134">
        <v>0</v>
      </c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</row>
    <row r="24" spans="1:34" ht="20.25" customHeight="1">
      <c r="A24" s="140"/>
      <c r="B24" s="135"/>
      <c r="C24" s="142" t="s">
        <v>132</v>
      </c>
      <c r="D24" s="131">
        <f t="shared" si="0"/>
        <v>0</v>
      </c>
      <c r="E24" s="135"/>
      <c r="F24" s="137">
        <v>0</v>
      </c>
      <c r="G24" s="138">
        <v>0</v>
      </c>
      <c r="H24" s="134">
        <v>0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</row>
    <row r="25" spans="1:34" ht="20.25" customHeight="1">
      <c r="A25" s="140"/>
      <c r="B25" s="135"/>
      <c r="C25" s="142" t="s">
        <v>133</v>
      </c>
      <c r="D25" s="131">
        <f t="shared" si="0"/>
        <v>0</v>
      </c>
      <c r="E25" s="135"/>
      <c r="F25" s="143"/>
      <c r="G25" s="138">
        <v>0</v>
      </c>
      <c r="H25" s="134">
        <v>0</v>
      </c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</row>
    <row r="26" spans="1:34" ht="20.25" customHeight="1">
      <c r="A26" s="142"/>
      <c r="B26" s="135"/>
      <c r="C26" s="142" t="s">
        <v>134</v>
      </c>
      <c r="D26" s="131">
        <f t="shared" si="0"/>
        <v>506701</v>
      </c>
      <c r="E26" s="135">
        <v>506701</v>
      </c>
      <c r="F26" s="137">
        <v>0</v>
      </c>
      <c r="G26" s="138">
        <v>0</v>
      </c>
      <c r="H26" s="134">
        <v>0</v>
      </c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</row>
    <row r="27" spans="1:34" ht="20.25" customHeight="1">
      <c r="A27" s="142"/>
      <c r="B27" s="135"/>
      <c r="C27" s="142" t="s">
        <v>135</v>
      </c>
      <c r="D27" s="131">
        <f t="shared" si="0"/>
        <v>0</v>
      </c>
      <c r="E27" s="136"/>
      <c r="F27" s="137">
        <v>0</v>
      </c>
      <c r="G27" s="138">
        <v>0</v>
      </c>
      <c r="H27" s="134">
        <v>0</v>
      </c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</row>
    <row r="28" spans="1:34" ht="20.25" customHeight="1">
      <c r="A28" s="142"/>
      <c r="B28" s="135"/>
      <c r="C28" s="142" t="s">
        <v>136</v>
      </c>
      <c r="D28" s="131">
        <f t="shared" si="0"/>
        <v>0</v>
      </c>
      <c r="E28" s="136"/>
      <c r="F28" s="137">
        <v>0</v>
      </c>
      <c r="G28" s="138">
        <v>0</v>
      </c>
      <c r="H28" s="134">
        <v>0</v>
      </c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</row>
    <row r="29" spans="1:34" ht="20.25" customHeight="1">
      <c r="A29" s="142"/>
      <c r="B29" s="135"/>
      <c r="C29" s="142" t="s">
        <v>137</v>
      </c>
      <c r="D29" s="131"/>
      <c r="E29" s="136"/>
      <c r="F29" s="137"/>
      <c r="G29" s="138"/>
      <c r="H29" s="134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</row>
    <row r="30" spans="1:34" ht="20.25" customHeight="1">
      <c r="A30" s="142"/>
      <c r="B30" s="135"/>
      <c r="C30" s="142" t="s">
        <v>138</v>
      </c>
      <c r="D30" s="131">
        <f t="shared" si="0"/>
        <v>0</v>
      </c>
      <c r="E30" s="136">
        <v>0</v>
      </c>
      <c r="F30" s="137">
        <v>0</v>
      </c>
      <c r="G30" s="138">
        <v>0</v>
      </c>
      <c r="H30" s="134">
        <v>0</v>
      </c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</row>
    <row r="31" spans="1:34" ht="20.25" customHeight="1">
      <c r="A31" s="142"/>
      <c r="B31" s="135"/>
      <c r="C31" s="142" t="s">
        <v>139</v>
      </c>
      <c r="D31" s="131">
        <f t="shared" si="0"/>
        <v>0</v>
      </c>
      <c r="E31" s="136">
        <v>0</v>
      </c>
      <c r="F31" s="137">
        <v>0</v>
      </c>
      <c r="G31" s="138">
        <v>0</v>
      </c>
      <c r="H31" s="134">
        <v>0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</row>
    <row r="32" spans="1:34" ht="20.25" customHeight="1">
      <c r="A32" s="142"/>
      <c r="B32" s="135"/>
      <c r="C32" s="142" t="s">
        <v>140</v>
      </c>
      <c r="D32" s="131">
        <f t="shared" si="0"/>
        <v>0</v>
      </c>
      <c r="E32" s="136">
        <v>0</v>
      </c>
      <c r="F32" s="137">
        <v>0</v>
      </c>
      <c r="G32" s="138">
        <v>0</v>
      </c>
      <c r="H32" s="134">
        <v>0</v>
      </c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</row>
    <row r="33" spans="1:34" ht="20.25" customHeight="1">
      <c r="A33" s="142"/>
      <c r="B33" s="135"/>
      <c r="C33" s="142" t="s">
        <v>141</v>
      </c>
      <c r="D33" s="131">
        <f t="shared" si="0"/>
        <v>0</v>
      </c>
      <c r="E33" s="136">
        <v>0</v>
      </c>
      <c r="F33" s="137">
        <v>0</v>
      </c>
      <c r="G33" s="138">
        <v>0</v>
      </c>
      <c r="H33" s="134">
        <v>0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</row>
    <row r="34" spans="1:34" ht="20.25" customHeight="1">
      <c r="A34" s="142"/>
      <c r="B34" s="135"/>
      <c r="C34" s="142" t="s">
        <v>142</v>
      </c>
      <c r="D34" s="131">
        <f t="shared" si="0"/>
        <v>0</v>
      </c>
      <c r="E34" s="136">
        <v>0</v>
      </c>
      <c r="F34" s="137">
        <v>0</v>
      </c>
      <c r="G34" s="138">
        <v>0</v>
      </c>
      <c r="H34" s="134">
        <v>0</v>
      </c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</row>
    <row r="35" spans="1:34" ht="20.25" customHeight="1">
      <c r="A35" s="142"/>
      <c r="B35" s="135"/>
      <c r="C35" s="142" t="s">
        <v>143</v>
      </c>
      <c r="D35" s="131">
        <f t="shared" si="0"/>
        <v>0</v>
      </c>
      <c r="E35" s="144">
        <v>0</v>
      </c>
      <c r="F35" s="145">
        <v>0</v>
      </c>
      <c r="G35" s="146">
        <v>0</v>
      </c>
      <c r="H35" s="147">
        <v>0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</row>
    <row r="36" spans="1:34" ht="20.25" customHeight="1">
      <c r="A36" s="127"/>
      <c r="B36" s="148"/>
      <c r="C36" s="127"/>
      <c r="D36" s="148"/>
      <c r="E36" s="149"/>
      <c r="F36" s="150"/>
      <c r="G36" s="151"/>
      <c r="H36" s="15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</row>
    <row r="37" spans="1:34" ht="20.25" customHeight="1">
      <c r="A37" s="142"/>
      <c r="B37" s="135"/>
      <c r="C37" s="142" t="s">
        <v>144</v>
      </c>
      <c r="D37" s="152">
        <f>SUM(E37:H37)</f>
        <v>0</v>
      </c>
      <c r="E37" s="144">
        <v>0</v>
      </c>
      <c r="F37" s="145">
        <v>0</v>
      </c>
      <c r="G37" s="146">
        <v>0</v>
      </c>
      <c r="H37" s="147">
        <v>0</v>
      </c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</row>
    <row r="38" spans="1:34" ht="20.25" customHeight="1">
      <c r="A38" s="142"/>
      <c r="B38" s="148"/>
      <c r="C38" s="142"/>
      <c r="D38" s="148"/>
      <c r="E38" s="153"/>
      <c r="F38" s="154"/>
      <c r="G38" s="155"/>
      <c r="H38" s="155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</row>
    <row r="39" spans="1:34" ht="20.25" customHeight="1">
      <c r="A39" s="127" t="s">
        <v>50</v>
      </c>
      <c r="B39" s="148">
        <f>SUM(B6,B10)</f>
        <v>1791353</v>
      </c>
      <c r="C39" s="127" t="s">
        <v>51</v>
      </c>
      <c r="D39" s="152">
        <f>SUM(E39:H39)</f>
        <v>10791353</v>
      </c>
      <c r="E39" s="148">
        <f>SUM(E7:E37)</f>
        <v>10791353</v>
      </c>
      <c r="F39" s="156">
        <f>SUM(F7:F37)</f>
        <v>0</v>
      </c>
      <c r="G39" s="157">
        <f>SUM(G7:G37)</f>
        <v>0</v>
      </c>
      <c r="H39" s="157">
        <f>SUM(H7:H37)</f>
        <v>0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</row>
    <row r="40" spans="1:34" ht="20.25" customHeight="1">
      <c r="A40" s="158"/>
      <c r="B40" s="159"/>
      <c r="C40" s="160"/>
      <c r="D40" s="124"/>
      <c r="E40" s="124"/>
      <c r="F40" s="160"/>
      <c r="G40" s="160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3"/>
  <sheetViews>
    <sheetView showZeros="0" workbookViewId="0" topLeftCell="A1">
      <selection activeCell="M5" sqref="M5:O5"/>
    </sheetView>
  </sheetViews>
  <sheetFormatPr defaultColWidth="9.16015625" defaultRowHeight="12.75" customHeight="1"/>
  <cols>
    <col min="1" max="1" width="5.5" style="0" customWidth="1"/>
    <col min="2" max="2" width="4.5" style="0" customWidth="1"/>
    <col min="3" max="3" width="9.33203125" style="76" customWidth="1"/>
    <col min="4" max="4" width="23.83203125" style="0" customWidth="1"/>
    <col min="5" max="5" width="9.83203125" style="76" customWidth="1"/>
    <col min="6" max="6" width="10.5" style="76" customWidth="1"/>
    <col min="7" max="7" width="9.83203125" style="76" customWidth="1"/>
    <col min="8" max="8" width="10" style="76" customWidth="1"/>
    <col min="9" max="9" width="9.33203125" style="76" customWidth="1"/>
    <col min="10" max="10" width="5.66015625" style="76" customWidth="1"/>
    <col min="11" max="11" width="5.33203125" style="0" customWidth="1"/>
    <col min="12" max="12" width="6.66015625" style="0" customWidth="1"/>
    <col min="13" max="13" width="5" style="0" customWidth="1"/>
    <col min="14" max="15" width="9.16015625" style="0" customWidth="1"/>
    <col min="16" max="16" width="5.66015625" style="0" customWidth="1"/>
    <col min="17" max="17" width="5.33203125" style="0" customWidth="1"/>
    <col min="18" max="18" width="6.33203125" style="0" customWidth="1"/>
    <col min="19" max="19" width="5.66015625" style="0" customWidth="1"/>
    <col min="20" max="20" width="5.16015625" style="0" customWidth="1"/>
    <col min="21" max="21" width="5.66015625" style="0" customWidth="1"/>
    <col min="22" max="22" width="5.83203125" style="0" customWidth="1"/>
    <col min="23" max="25" width="9.16015625" style="0" customWidth="1"/>
    <col min="26" max="27" width="8.33203125" style="0" customWidth="1"/>
    <col min="28" max="28" width="9.16015625" style="0" customWidth="1"/>
    <col min="29" max="29" width="9.83203125" style="0" customWidth="1"/>
    <col min="30" max="30" width="8.33203125" style="0" customWidth="1"/>
    <col min="31" max="31" width="9.5" style="0" customWidth="1"/>
    <col min="32" max="32" width="9" style="0" customWidth="1"/>
    <col min="33" max="33" width="8.33203125" style="0" customWidth="1"/>
    <col min="34" max="34" width="9.16015625" style="0" customWidth="1"/>
    <col min="35" max="35" width="9.5" style="0" customWidth="1"/>
    <col min="36" max="38" width="9.16015625" style="0" customWidth="1"/>
    <col min="39" max="39" width="8.33203125" style="0" customWidth="1"/>
    <col min="40" max="40" width="9.16015625" style="0" customWidth="1"/>
    <col min="41" max="41" width="9.33203125" style="0" customWidth="1"/>
    <col min="42" max="253" width="10.66015625" style="0" customWidth="1"/>
  </cols>
  <sheetData>
    <row r="1" spans="1:253" ht="19.5" customHeight="1">
      <c r="A1" s="2"/>
      <c r="B1" s="3"/>
      <c r="C1" s="77"/>
      <c r="D1" s="3"/>
      <c r="E1" s="77"/>
      <c r="F1" s="77"/>
      <c r="G1" s="77"/>
      <c r="H1" s="77"/>
      <c r="I1" s="77"/>
      <c r="J1" s="77"/>
      <c r="K1" s="3"/>
      <c r="L1" s="3"/>
      <c r="M1" s="3"/>
      <c r="N1" s="3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38"/>
      <c r="AN1" s="38"/>
      <c r="AO1" s="116" t="s">
        <v>145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</row>
    <row r="2" spans="1:253" ht="19.5" customHeight="1">
      <c r="A2" s="226" t="s">
        <v>337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</row>
    <row r="3" spans="1:253" ht="19.5" customHeight="1">
      <c r="A3" s="227" t="s">
        <v>299</v>
      </c>
      <c r="B3" s="227"/>
      <c r="C3" s="227"/>
      <c r="D3" s="227"/>
      <c r="E3" s="77"/>
      <c r="F3" s="77"/>
      <c r="G3" s="77"/>
      <c r="H3" s="77"/>
      <c r="I3" s="77"/>
      <c r="J3" s="77"/>
      <c r="K3" s="109"/>
      <c r="L3" s="109"/>
      <c r="M3" s="109"/>
      <c r="N3" s="109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35"/>
      <c r="AJ3" s="35"/>
      <c r="AK3" s="35"/>
      <c r="AL3" s="35"/>
      <c r="AM3" s="38"/>
      <c r="AN3" s="38"/>
      <c r="AO3" s="117" t="s">
        <v>3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1:253" ht="19.5" customHeight="1">
      <c r="A4" s="12" t="s">
        <v>54</v>
      </c>
      <c r="B4" s="12"/>
      <c r="C4" s="200"/>
      <c r="D4" s="101"/>
      <c r="E4" s="205" t="s">
        <v>146</v>
      </c>
      <c r="F4" s="228" t="s">
        <v>147</v>
      </c>
      <c r="G4" s="229"/>
      <c r="H4" s="229"/>
      <c r="I4" s="229"/>
      <c r="J4" s="229"/>
      <c r="K4" s="229"/>
      <c r="L4" s="229"/>
      <c r="M4" s="229"/>
      <c r="N4" s="229"/>
      <c r="O4" s="230"/>
      <c r="P4" s="209" t="s">
        <v>336</v>
      </c>
      <c r="Q4" s="209"/>
      <c r="R4" s="209"/>
      <c r="S4" s="209"/>
      <c r="T4" s="209"/>
      <c r="U4" s="209"/>
      <c r="V4" s="209"/>
      <c r="W4" s="209"/>
      <c r="X4" s="209"/>
      <c r="Y4" s="209"/>
      <c r="Z4" s="112" t="s">
        <v>148</v>
      </c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</row>
    <row r="5" spans="1:253" ht="19.5" customHeight="1">
      <c r="A5" s="86" t="s">
        <v>65</v>
      </c>
      <c r="B5" s="86"/>
      <c r="C5" s="211" t="s">
        <v>66</v>
      </c>
      <c r="D5" s="211" t="s">
        <v>101</v>
      </c>
      <c r="E5" s="205"/>
      <c r="F5" s="225" t="s">
        <v>55</v>
      </c>
      <c r="G5" s="207" t="s">
        <v>149</v>
      </c>
      <c r="H5" s="208"/>
      <c r="I5" s="231"/>
      <c r="J5" s="207" t="s">
        <v>150</v>
      </c>
      <c r="K5" s="208"/>
      <c r="L5" s="231"/>
      <c r="M5" s="207" t="s">
        <v>151</v>
      </c>
      <c r="N5" s="208"/>
      <c r="O5" s="231"/>
      <c r="P5" s="225" t="s">
        <v>55</v>
      </c>
      <c r="Q5" s="225" t="s">
        <v>149</v>
      </c>
      <c r="R5" s="225"/>
      <c r="S5" s="225"/>
      <c r="T5" s="225" t="s">
        <v>150</v>
      </c>
      <c r="U5" s="225"/>
      <c r="V5" s="225"/>
      <c r="W5" s="225" t="s">
        <v>106</v>
      </c>
      <c r="X5" s="225"/>
      <c r="Y5" s="225"/>
      <c r="Z5" s="225" t="s">
        <v>55</v>
      </c>
      <c r="AA5" s="114" t="s">
        <v>149</v>
      </c>
      <c r="AB5" s="115"/>
      <c r="AC5" s="115"/>
      <c r="AD5" s="114" t="s">
        <v>150</v>
      </c>
      <c r="AE5" s="115"/>
      <c r="AF5" s="115"/>
      <c r="AG5" s="114" t="s">
        <v>151</v>
      </c>
      <c r="AH5" s="115"/>
      <c r="AI5" s="115"/>
      <c r="AJ5" s="114" t="s">
        <v>152</v>
      </c>
      <c r="AK5" s="115"/>
      <c r="AL5" s="115"/>
      <c r="AM5" s="114" t="s">
        <v>107</v>
      </c>
      <c r="AN5" s="115"/>
      <c r="AO5" s="11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</row>
    <row r="6" spans="1:253" ht="29.25" customHeight="1">
      <c r="A6" s="21" t="s">
        <v>75</v>
      </c>
      <c r="B6" s="21" t="s">
        <v>76</v>
      </c>
      <c r="C6" s="212"/>
      <c r="D6" s="212"/>
      <c r="E6" s="206"/>
      <c r="F6" s="210"/>
      <c r="G6" s="102" t="s">
        <v>70</v>
      </c>
      <c r="H6" s="103" t="s">
        <v>97</v>
      </c>
      <c r="I6" s="103" t="s">
        <v>98</v>
      </c>
      <c r="J6" s="102" t="s">
        <v>70</v>
      </c>
      <c r="K6" s="103" t="s">
        <v>97</v>
      </c>
      <c r="L6" s="103" t="s">
        <v>98</v>
      </c>
      <c r="M6" s="102" t="s">
        <v>70</v>
      </c>
      <c r="N6" s="103" t="s">
        <v>97</v>
      </c>
      <c r="O6" s="20" t="s">
        <v>98</v>
      </c>
      <c r="P6" s="225"/>
      <c r="Q6" s="15" t="s">
        <v>70</v>
      </c>
      <c r="R6" s="15" t="s">
        <v>97</v>
      </c>
      <c r="S6" s="15" t="s">
        <v>98</v>
      </c>
      <c r="T6" s="15" t="s">
        <v>70</v>
      </c>
      <c r="U6" s="15" t="s">
        <v>97</v>
      </c>
      <c r="V6" s="15" t="s">
        <v>98</v>
      </c>
      <c r="W6" s="15" t="s">
        <v>70</v>
      </c>
      <c r="X6" s="15" t="s">
        <v>97</v>
      </c>
      <c r="Y6" s="15" t="s">
        <v>98</v>
      </c>
      <c r="Z6" s="210"/>
      <c r="AA6" s="102" t="s">
        <v>70</v>
      </c>
      <c r="AB6" s="21" t="s">
        <v>97</v>
      </c>
      <c r="AC6" s="21" t="s">
        <v>98</v>
      </c>
      <c r="AD6" s="102" t="s">
        <v>70</v>
      </c>
      <c r="AE6" s="21" t="s">
        <v>97</v>
      </c>
      <c r="AF6" s="21" t="s">
        <v>98</v>
      </c>
      <c r="AG6" s="102" t="s">
        <v>70</v>
      </c>
      <c r="AH6" s="103" t="s">
        <v>97</v>
      </c>
      <c r="AI6" s="103" t="s">
        <v>98</v>
      </c>
      <c r="AJ6" s="102" t="s">
        <v>70</v>
      </c>
      <c r="AK6" s="103" t="s">
        <v>97</v>
      </c>
      <c r="AL6" s="103" t="s">
        <v>98</v>
      </c>
      <c r="AM6" s="102" t="s">
        <v>70</v>
      </c>
      <c r="AN6" s="103" t="s">
        <v>97</v>
      </c>
      <c r="AO6" s="103" t="s">
        <v>98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</row>
    <row r="7" spans="1:253" s="100" customFormat="1" ht="19.5" customHeight="1">
      <c r="A7" s="75"/>
      <c r="B7" s="75"/>
      <c r="C7" s="75"/>
      <c r="D7" s="104" t="s">
        <v>55</v>
      </c>
      <c r="E7" s="75">
        <f>F7+P7+Z7</f>
        <v>10791353</v>
      </c>
      <c r="F7" s="75">
        <f>G7+J7+M7</f>
        <v>10791353</v>
      </c>
      <c r="G7" s="75">
        <f>H7+I7</f>
        <v>10791353</v>
      </c>
      <c r="H7" s="75">
        <f>H8+H14+H21</f>
        <v>8604333</v>
      </c>
      <c r="I7" s="75">
        <f>I8+I14+I21</f>
        <v>2187020</v>
      </c>
      <c r="J7" s="73">
        <v>0</v>
      </c>
      <c r="K7" s="104">
        <v>0</v>
      </c>
      <c r="L7" s="105">
        <v>0</v>
      </c>
      <c r="M7" s="111">
        <v>0</v>
      </c>
      <c r="N7" s="104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  <c r="Y7" s="105">
        <v>0</v>
      </c>
      <c r="Z7" s="111"/>
      <c r="AA7" s="104"/>
      <c r="AB7" s="104"/>
      <c r="AC7" s="105"/>
      <c r="AD7" s="111">
        <v>0</v>
      </c>
      <c r="AE7" s="104">
        <v>0</v>
      </c>
      <c r="AF7" s="105">
        <v>0</v>
      </c>
      <c r="AG7" s="111">
        <v>0</v>
      </c>
      <c r="AH7" s="104">
        <v>0</v>
      </c>
      <c r="AI7" s="105">
        <v>0</v>
      </c>
      <c r="AJ7" s="111"/>
      <c r="AK7" s="104"/>
      <c r="AL7" s="105"/>
      <c r="AM7" s="111">
        <v>0</v>
      </c>
      <c r="AN7" s="104">
        <v>0</v>
      </c>
      <c r="AO7" s="105">
        <v>0</v>
      </c>
      <c r="AP7" s="118"/>
      <c r="AQ7" s="119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</row>
    <row r="8" spans="1:253" s="100" customFormat="1" ht="19.5" customHeight="1">
      <c r="A8" s="75"/>
      <c r="B8" s="75"/>
      <c r="C8" s="75"/>
      <c r="D8" s="104" t="s">
        <v>153</v>
      </c>
      <c r="E8" s="75">
        <f>F8+P8+Z8</f>
        <v>6794413</v>
      </c>
      <c r="F8" s="75">
        <f>G8+J8+M8</f>
        <v>6794413</v>
      </c>
      <c r="G8" s="75">
        <f>SUM(H8:I8)</f>
        <v>6794413</v>
      </c>
      <c r="H8" s="75">
        <f>SUM(H9:H13)</f>
        <v>6794413</v>
      </c>
      <c r="I8" s="73">
        <f>SUM(I9:I12)</f>
        <v>0</v>
      </c>
      <c r="J8" s="73">
        <v>0</v>
      </c>
      <c r="K8" s="104">
        <v>0</v>
      </c>
      <c r="L8" s="105">
        <v>0</v>
      </c>
      <c r="M8" s="111">
        <v>0</v>
      </c>
      <c r="N8" s="104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0</v>
      </c>
      <c r="Y8" s="105">
        <v>0</v>
      </c>
      <c r="Z8" s="111"/>
      <c r="AA8" s="104"/>
      <c r="AB8" s="104"/>
      <c r="AC8" s="105"/>
      <c r="AD8" s="111">
        <v>0</v>
      </c>
      <c r="AE8" s="104">
        <v>0</v>
      </c>
      <c r="AF8" s="105">
        <v>0</v>
      </c>
      <c r="AG8" s="111">
        <v>0</v>
      </c>
      <c r="AH8" s="104">
        <v>0</v>
      </c>
      <c r="AI8" s="105">
        <v>0</v>
      </c>
      <c r="AJ8" s="111">
        <v>0</v>
      </c>
      <c r="AK8" s="104">
        <v>0</v>
      </c>
      <c r="AL8" s="105">
        <v>0</v>
      </c>
      <c r="AM8" s="111">
        <v>0</v>
      </c>
      <c r="AN8" s="104">
        <v>0</v>
      </c>
      <c r="AO8" s="105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</row>
    <row r="9" spans="1:253" s="100" customFormat="1" ht="19.5" customHeight="1">
      <c r="A9" s="73" t="s">
        <v>154</v>
      </c>
      <c r="B9" s="73" t="s">
        <v>80</v>
      </c>
      <c r="C9" s="75">
        <v>401101</v>
      </c>
      <c r="D9" s="105" t="s">
        <v>155</v>
      </c>
      <c r="E9" s="75">
        <f>F9+P9+Z9</f>
        <v>2674948</v>
      </c>
      <c r="F9" s="75">
        <f>G9+J9+M9</f>
        <v>2674948</v>
      </c>
      <c r="G9" s="75">
        <f>SUM(H9:I9)</f>
        <v>2674948</v>
      </c>
      <c r="H9" s="75">
        <v>2674948</v>
      </c>
      <c r="I9" s="73"/>
      <c r="J9" s="73">
        <v>0</v>
      </c>
      <c r="K9" s="104">
        <v>0</v>
      </c>
      <c r="L9" s="105">
        <v>0</v>
      </c>
      <c r="M9" s="111">
        <v>0</v>
      </c>
      <c r="N9" s="104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  <c r="Y9" s="105">
        <v>0</v>
      </c>
      <c r="Z9" s="111"/>
      <c r="AA9" s="104"/>
      <c r="AB9" s="104"/>
      <c r="AC9" s="105"/>
      <c r="AD9" s="111">
        <v>0</v>
      </c>
      <c r="AE9" s="104">
        <v>0</v>
      </c>
      <c r="AF9" s="105">
        <v>0</v>
      </c>
      <c r="AG9" s="111">
        <v>0</v>
      </c>
      <c r="AH9" s="104">
        <v>0</v>
      </c>
      <c r="AI9" s="105">
        <v>0</v>
      </c>
      <c r="AJ9" s="111">
        <v>0</v>
      </c>
      <c r="AK9" s="104">
        <v>0</v>
      </c>
      <c r="AL9" s="105">
        <v>0</v>
      </c>
      <c r="AM9" s="111">
        <v>0</v>
      </c>
      <c r="AN9" s="104">
        <v>0</v>
      </c>
      <c r="AO9" s="105">
        <v>0</v>
      </c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</row>
    <row r="10" spans="1:253" s="100" customFormat="1" ht="19.5" customHeight="1">
      <c r="A10" s="73" t="s">
        <v>154</v>
      </c>
      <c r="B10" s="73" t="s">
        <v>86</v>
      </c>
      <c r="C10" s="75">
        <v>401101</v>
      </c>
      <c r="D10" s="105" t="s">
        <v>156</v>
      </c>
      <c r="E10" s="75">
        <f aca="true" t="shared" si="0" ref="E10:E23">F10+P10+Z10</f>
        <v>728251</v>
      </c>
      <c r="F10" s="75">
        <f aca="true" t="shared" si="1" ref="F10:F23">G10+J10+M10</f>
        <v>728251</v>
      </c>
      <c r="G10" s="75">
        <f aca="true" t="shared" si="2" ref="G10:G23">SUM(H10:I10)</f>
        <v>728251</v>
      </c>
      <c r="H10" s="75">
        <v>728251</v>
      </c>
      <c r="I10" s="73"/>
      <c r="J10" s="73">
        <v>0</v>
      </c>
      <c r="K10" s="105">
        <v>0</v>
      </c>
      <c r="L10" s="105">
        <v>0</v>
      </c>
      <c r="M10" s="111">
        <v>0</v>
      </c>
      <c r="N10" s="104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11"/>
      <c r="AA10" s="104"/>
      <c r="AB10" s="104"/>
      <c r="AC10" s="105"/>
      <c r="AD10" s="111">
        <v>0</v>
      </c>
      <c r="AE10" s="104">
        <v>0</v>
      </c>
      <c r="AF10" s="105">
        <v>0</v>
      </c>
      <c r="AG10" s="111">
        <v>0</v>
      </c>
      <c r="AH10" s="104">
        <v>0</v>
      </c>
      <c r="AI10" s="105">
        <v>0</v>
      </c>
      <c r="AJ10" s="111">
        <v>0</v>
      </c>
      <c r="AK10" s="104">
        <v>0</v>
      </c>
      <c r="AL10" s="105">
        <v>0</v>
      </c>
      <c r="AM10" s="111">
        <v>0</v>
      </c>
      <c r="AN10" s="104">
        <v>0</v>
      </c>
      <c r="AO10" s="105">
        <v>0</v>
      </c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</row>
    <row r="11" spans="1:253" s="100" customFormat="1" ht="19.5" customHeight="1">
      <c r="A11" s="73" t="s">
        <v>154</v>
      </c>
      <c r="B11" s="73" t="s">
        <v>88</v>
      </c>
      <c r="C11" s="75">
        <v>401101</v>
      </c>
      <c r="D11" s="106" t="s">
        <v>94</v>
      </c>
      <c r="E11" s="75">
        <f t="shared" si="0"/>
        <v>320994</v>
      </c>
      <c r="F11" s="75">
        <f t="shared" si="1"/>
        <v>320994</v>
      </c>
      <c r="G11" s="75">
        <f t="shared" si="2"/>
        <v>320994</v>
      </c>
      <c r="H11" s="75">
        <v>320994</v>
      </c>
      <c r="I11" s="73"/>
      <c r="J11" s="73">
        <v>0</v>
      </c>
      <c r="K11" s="105">
        <v>0</v>
      </c>
      <c r="L11" s="105">
        <v>0</v>
      </c>
      <c r="M11" s="111">
        <v>0</v>
      </c>
      <c r="N11" s="104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11">
        <v>0</v>
      </c>
      <c r="AA11" s="104">
        <v>0</v>
      </c>
      <c r="AB11" s="104">
        <v>0</v>
      </c>
      <c r="AC11" s="105">
        <v>0</v>
      </c>
      <c r="AD11" s="111">
        <v>0</v>
      </c>
      <c r="AE11" s="104">
        <v>0</v>
      </c>
      <c r="AF11" s="105">
        <v>0</v>
      </c>
      <c r="AG11" s="111">
        <v>0</v>
      </c>
      <c r="AH11" s="104">
        <v>0</v>
      </c>
      <c r="AI11" s="105">
        <v>0</v>
      </c>
      <c r="AJ11" s="111">
        <v>0</v>
      </c>
      <c r="AK11" s="104">
        <v>0</v>
      </c>
      <c r="AL11" s="105">
        <v>0</v>
      </c>
      <c r="AM11" s="111">
        <v>0</v>
      </c>
      <c r="AN11" s="104">
        <v>0</v>
      </c>
      <c r="AO11" s="105">
        <v>0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</row>
    <row r="12" spans="1:253" s="100" customFormat="1" ht="19.5" customHeight="1">
      <c r="A12" s="73" t="s">
        <v>154</v>
      </c>
      <c r="B12" s="73" t="s">
        <v>92</v>
      </c>
      <c r="C12" s="75">
        <v>401101</v>
      </c>
      <c r="D12" s="105" t="s">
        <v>157</v>
      </c>
      <c r="E12" s="75">
        <f t="shared" si="0"/>
        <v>976000</v>
      </c>
      <c r="F12" s="75">
        <f t="shared" si="1"/>
        <v>976000</v>
      </c>
      <c r="G12" s="75">
        <f t="shared" si="2"/>
        <v>976000</v>
      </c>
      <c r="H12" s="75">
        <v>976000</v>
      </c>
      <c r="I12" s="73"/>
      <c r="J12" s="73">
        <v>0</v>
      </c>
      <c r="K12" s="105">
        <v>0</v>
      </c>
      <c r="L12" s="105">
        <v>0</v>
      </c>
      <c r="M12" s="111">
        <v>0</v>
      </c>
      <c r="N12" s="104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11">
        <v>0</v>
      </c>
      <c r="AA12" s="104">
        <v>0</v>
      </c>
      <c r="AB12" s="104">
        <v>0</v>
      </c>
      <c r="AC12" s="105">
        <v>0</v>
      </c>
      <c r="AD12" s="111">
        <v>0</v>
      </c>
      <c r="AE12" s="104">
        <v>0</v>
      </c>
      <c r="AF12" s="105">
        <v>0</v>
      </c>
      <c r="AG12" s="111">
        <v>0</v>
      </c>
      <c r="AH12" s="104">
        <v>0</v>
      </c>
      <c r="AI12" s="105">
        <v>0</v>
      </c>
      <c r="AJ12" s="111">
        <v>0</v>
      </c>
      <c r="AK12" s="104">
        <v>0</v>
      </c>
      <c r="AL12" s="105">
        <v>0</v>
      </c>
      <c r="AM12" s="111">
        <v>0</v>
      </c>
      <c r="AN12" s="104">
        <v>0</v>
      </c>
      <c r="AO12" s="105">
        <v>0</v>
      </c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</row>
    <row r="13" spans="1:253" s="100" customFormat="1" ht="19.5" customHeight="1">
      <c r="A13" s="75">
        <v>505</v>
      </c>
      <c r="B13" s="69" t="s">
        <v>310</v>
      </c>
      <c r="C13" s="75">
        <v>401101</v>
      </c>
      <c r="D13" s="105" t="s">
        <v>155</v>
      </c>
      <c r="E13" s="75">
        <f t="shared" si="0"/>
        <v>2094220</v>
      </c>
      <c r="F13" s="75">
        <f t="shared" si="1"/>
        <v>2094220</v>
      </c>
      <c r="G13" s="75">
        <f t="shared" si="2"/>
        <v>2094220</v>
      </c>
      <c r="H13" s="75">
        <v>2094220</v>
      </c>
      <c r="I13" s="73"/>
      <c r="J13" s="73"/>
      <c r="K13" s="105"/>
      <c r="L13" s="105"/>
      <c r="M13" s="111"/>
      <c r="N13" s="104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11"/>
      <c r="AA13" s="104"/>
      <c r="AB13" s="104"/>
      <c r="AC13" s="105"/>
      <c r="AD13" s="111"/>
      <c r="AE13" s="104"/>
      <c r="AF13" s="105"/>
      <c r="AG13" s="111"/>
      <c r="AH13" s="104"/>
      <c r="AI13" s="105"/>
      <c r="AJ13" s="111"/>
      <c r="AK13" s="104"/>
      <c r="AL13" s="105"/>
      <c r="AM13" s="111"/>
      <c r="AN13" s="104"/>
      <c r="AO13" s="105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</row>
    <row r="14" spans="1:253" s="100" customFormat="1" ht="19.5" customHeight="1">
      <c r="A14" s="75"/>
      <c r="B14" s="75"/>
      <c r="C14" s="75"/>
      <c r="D14" s="105" t="s">
        <v>158</v>
      </c>
      <c r="E14" s="75">
        <f t="shared" si="0"/>
        <v>3562724</v>
      </c>
      <c r="F14" s="75">
        <f t="shared" si="1"/>
        <v>3562724</v>
      </c>
      <c r="G14" s="75">
        <f t="shared" si="2"/>
        <v>3562724</v>
      </c>
      <c r="H14" s="75">
        <f>SUM(H15:H20)</f>
        <v>1375704</v>
      </c>
      <c r="I14" s="73">
        <f>SUM(I15:I19)</f>
        <v>2187020</v>
      </c>
      <c r="J14" s="73">
        <v>0</v>
      </c>
      <c r="K14" s="105">
        <v>0</v>
      </c>
      <c r="L14" s="105">
        <v>0</v>
      </c>
      <c r="M14" s="111">
        <v>0</v>
      </c>
      <c r="N14" s="104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11">
        <v>0</v>
      </c>
      <c r="AA14" s="104">
        <v>0</v>
      </c>
      <c r="AB14" s="104">
        <v>0</v>
      </c>
      <c r="AC14" s="105">
        <v>0</v>
      </c>
      <c r="AD14" s="111">
        <v>0</v>
      </c>
      <c r="AE14" s="104">
        <v>0</v>
      </c>
      <c r="AF14" s="105">
        <v>0</v>
      </c>
      <c r="AG14" s="111">
        <v>0</v>
      </c>
      <c r="AH14" s="104">
        <v>0</v>
      </c>
      <c r="AI14" s="105">
        <v>0</v>
      </c>
      <c r="AJ14" s="111">
        <v>0</v>
      </c>
      <c r="AK14" s="104">
        <v>0</v>
      </c>
      <c r="AL14" s="105">
        <v>0</v>
      </c>
      <c r="AM14" s="111">
        <v>0</v>
      </c>
      <c r="AN14" s="104">
        <v>0</v>
      </c>
      <c r="AO14" s="105">
        <v>0</v>
      </c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</row>
    <row r="15" spans="1:253" s="100" customFormat="1" ht="19.5" customHeight="1">
      <c r="A15" s="73" t="s">
        <v>159</v>
      </c>
      <c r="B15" s="73" t="s">
        <v>80</v>
      </c>
      <c r="C15" s="75">
        <v>401101</v>
      </c>
      <c r="D15" s="105" t="s">
        <v>160</v>
      </c>
      <c r="E15" s="75">
        <f t="shared" si="0"/>
        <v>1208755</v>
      </c>
      <c r="F15" s="75">
        <f t="shared" si="1"/>
        <v>1208755</v>
      </c>
      <c r="G15" s="75">
        <f t="shared" si="2"/>
        <v>1208755</v>
      </c>
      <c r="H15" s="75">
        <v>758755</v>
      </c>
      <c r="I15" s="73">
        <v>450000</v>
      </c>
      <c r="J15" s="73"/>
      <c r="K15" s="105"/>
      <c r="L15" s="105"/>
      <c r="M15" s="111"/>
      <c r="N15" s="104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11"/>
      <c r="AA15" s="104"/>
      <c r="AB15" s="104"/>
      <c r="AC15" s="105"/>
      <c r="AD15" s="111"/>
      <c r="AE15" s="104"/>
      <c r="AF15" s="105"/>
      <c r="AG15" s="111"/>
      <c r="AH15" s="104"/>
      <c r="AI15" s="105"/>
      <c r="AJ15" s="111"/>
      <c r="AK15" s="104"/>
      <c r="AL15" s="105"/>
      <c r="AM15" s="111"/>
      <c r="AN15" s="104"/>
      <c r="AO15" s="105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</row>
    <row r="16" spans="1:253" s="100" customFormat="1" ht="19.5" customHeight="1">
      <c r="A16" s="73" t="s">
        <v>159</v>
      </c>
      <c r="B16" s="73" t="s">
        <v>86</v>
      </c>
      <c r="C16" s="75">
        <v>401101</v>
      </c>
      <c r="D16" s="105" t="s">
        <v>161</v>
      </c>
      <c r="E16" s="75">
        <f t="shared" si="0"/>
        <v>10000</v>
      </c>
      <c r="F16" s="75">
        <f t="shared" si="1"/>
        <v>10000</v>
      </c>
      <c r="G16" s="75">
        <f t="shared" si="2"/>
        <v>10000</v>
      </c>
      <c r="H16" s="75">
        <v>10000</v>
      </c>
      <c r="I16" s="73"/>
      <c r="J16" s="73"/>
      <c r="K16" s="105"/>
      <c r="L16" s="105"/>
      <c r="M16" s="111"/>
      <c r="N16" s="104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11"/>
      <c r="AA16" s="104"/>
      <c r="AB16" s="104"/>
      <c r="AC16" s="105"/>
      <c r="AD16" s="111"/>
      <c r="AE16" s="104"/>
      <c r="AF16" s="105"/>
      <c r="AG16" s="111"/>
      <c r="AH16" s="104"/>
      <c r="AI16" s="105"/>
      <c r="AJ16" s="111"/>
      <c r="AK16" s="104"/>
      <c r="AL16" s="105"/>
      <c r="AM16" s="111"/>
      <c r="AN16" s="104"/>
      <c r="AO16" s="105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spans="1:253" s="100" customFormat="1" ht="19.5" customHeight="1">
      <c r="A17" s="73" t="s">
        <v>159</v>
      </c>
      <c r="B17" s="73" t="s">
        <v>88</v>
      </c>
      <c r="C17" s="75">
        <v>401101</v>
      </c>
      <c r="D17" s="105" t="s">
        <v>162</v>
      </c>
      <c r="E17" s="75">
        <f t="shared" si="0"/>
        <v>10000</v>
      </c>
      <c r="F17" s="75">
        <f t="shared" si="1"/>
        <v>10000</v>
      </c>
      <c r="G17" s="75">
        <f t="shared" si="2"/>
        <v>10000</v>
      </c>
      <c r="H17" s="75">
        <v>10000</v>
      </c>
      <c r="I17" s="73"/>
      <c r="J17" s="74"/>
      <c r="K17" s="104"/>
      <c r="L17" s="105"/>
      <c r="M17" s="111"/>
      <c r="N17" s="104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11"/>
      <c r="AA17" s="104"/>
      <c r="AB17" s="104"/>
      <c r="AC17" s="105"/>
      <c r="AD17" s="111"/>
      <c r="AE17" s="104"/>
      <c r="AF17" s="105"/>
      <c r="AG17" s="111"/>
      <c r="AH17" s="104"/>
      <c r="AI17" s="105"/>
      <c r="AJ17" s="111"/>
      <c r="AK17" s="104"/>
      <c r="AL17" s="105"/>
      <c r="AM17" s="111"/>
      <c r="AN17" s="104"/>
      <c r="AO17" s="105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  <row r="18" spans="1:253" s="100" customFormat="1" ht="19.5" customHeight="1">
      <c r="A18" s="73" t="s">
        <v>159</v>
      </c>
      <c r="B18" s="73" t="s">
        <v>163</v>
      </c>
      <c r="C18" s="75">
        <v>401101</v>
      </c>
      <c r="D18" s="105" t="s">
        <v>164</v>
      </c>
      <c r="E18" s="75">
        <f t="shared" si="0"/>
        <v>76000</v>
      </c>
      <c r="F18" s="75">
        <f t="shared" si="1"/>
        <v>76000</v>
      </c>
      <c r="G18" s="75">
        <f t="shared" si="2"/>
        <v>76000</v>
      </c>
      <c r="H18" s="75">
        <v>76000</v>
      </c>
      <c r="I18" s="73"/>
      <c r="J18" s="74"/>
      <c r="K18" s="104"/>
      <c r="L18" s="105"/>
      <c r="M18" s="111"/>
      <c r="N18" s="104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11"/>
      <c r="AA18" s="104"/>
      <c r="AB18" s="104"/>
      <c r="AC18" s="105"/>
      <c r="AD18" s="111"/>
      <c r="AE18" s="104"/>
      <c r="AF18" s="105"/>
      <c r="AG18" s="111"/>
      <c r="AH18" s="104"/>
      <c r="AI18" s="105"/>
      <c r="AJ18" s="111"/>
      <c r="AK18" s="104"/>
      <c r="AL18" s="105"/>
      <c r="AM18" s="111"/>
      <c r="AN18" s="104"/>
      <c r="AO18" s="105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</row>
    <row r="19" spans="1:253" s="100" customFormat="1" ht="19.5" customHeight="1">
      <c r="A19" s="73" t="s">
        <v>159</v>
      </c>
      <c r="B19" s="73" t="s">
        <v>92</v>
      </c>
      <c r="C19" s="75">
        <v>401101</v>
      </c>
      <c r="D19" s="105" t="s">
        <v>165</v>
      </c>
      <c r="E19" s="75">
        <f t="shared" si="0"/>
        <v>2167205</v>
      </c>
      <c r="F19" s="75">
        <f t="shared" si="1"/>
        <v>2167205</v>
      </c>
      <c r="G19" s="75">
        <f t="shared" si="2"/>
        <v>2167205</v>
      </c>
      <c r="H19" s="75">
        <v>430185</v>
      </c>
      <c r="I19" s="73">
        <v>1737020</v>
      </c>
      <c r="J19" s="74"/>
      <c r="K19" s="104"/>
      <c r="L19" s="105"/>
      <c r="M19" s="111"/>
      <c r="N19" s="104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11"/>
      <c r="AA19" s="104"/>
      <c r="AB19" s="104"/>
      <c r="AC19" s="105"/>
      <c r="AD19" s="111"/>
      <c r="AE19" s="104"/>
      <c r="AF19" s="105"/>
      <c r="AG19" s="111"/>
      <c r="AH19" s="104"/>
      <c r="AI19" s="105"/>
      <c r="AJ19" s="111"/>
      <c r="AK19" s="104"/>
      <c r="AL19" s="105"/>
      <c r="AM19" s="111"/>
      <c r="AN19" s="104"/>
      <c r="AO19" s="105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</row>
    <row r="20" spans="1:253" s="100" customFormat="1" ht="19.5" customHeight="1">
      <c r="A20" s="73">
        <v>505</v>
      </c>
      <c r="B20" s="73" t="s">
        <v>86</v>
      </c>
      <c r="C20" s="75">
        <v>401101</v>
      </c>
      <c r="D20" s="105" t="s">
        <v>165</v>
      </c>
      <c r="E20" s="75">
        <f>F20+P20+Z20</f>
        <v>90764</v>
      </c>
      <c r="F20" s="75">
        <f>G20+J20+M20</f>
        <v>90764</v>
      </c>
      <c r="G20" s="75">
        <f>SUM(H20:I20)</f>
        <v>90764</v>
      </c>
      <c r="H20" s="75">
        <v>90764</v>
      </c>
      <c r="I20" s="73"/>
      <c r="J20" s="74"/>
      <c r="K20" s="104"/>
      <c r="L20" s="105"/>
      <c r="M20" s="111"/>
      <c r="N20" s="104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11"/>
      <c r="AA20" s="104"/>
      <c r="AB20" s="104"/>
      <c r="AC20" s="105"/>
      <c r="AD20" s="111"/>
      <c r="AE20" s="104"/>
      <c r="AF20" s="105"/>
      <c r="AG20" s="111"/>
      <c r="AH20" s="104"/>
      <c r="AI20" s="105"/>
      <c r="AJ20" s="111"/>
      <c r="AK20" s="104"/>
      <c r="AL20" s="105"/>
      <c r="AM20" s="111"/>
      <c r="AN20" s="104"/>
      <c r="AO20" s="105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</row>
    <row r="21" spans="1:253" s="100" customFormat="1" ht="19.5" customHeight="1">
      <c r="A21" s="73"/>
      <c r="B21" s="73"/>
      <c r="C21" s="75"/>
      <c r="D21" s="105" t="s">
        <v>166</v>
      </c>
      <c r="E21" s="75">
        <f t="shared" si="0"/>
        <v>434216</v>
      </c>
      <c r="F21" s="75">
        <f t="shared" si="1"/>
        <v>434216</v>
      </c>
      <c r="G21" s="75">
        <f t="shared" si="2"/>
        <v>434216</v>
      </c>
      <c r="H21" s="75">
        <f>SUM(H22:H23)</f>
        <v>434216</v>
      </c>
      <c r="I21" s="73"/>
      <c r="J21" s="74"/>
      <c r="K21" s="104"/>
      <c r="L21" s="105"/>
      <c r="M21" s="111"/>
      <c r="N21" s="104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11"/>
      <c r="AA21" s="104"/>
      <c r="AB21" s="104"/>
      <c r="AC21" s="105"/>
      <c r="AD21" s="111"/>
      <c r="AE21" s="104"/>
      <c r="AF21" s="105"/>
      <c r="AG21" s="111"/>
      <c r="AH21" s="104"/>
      <c r="AI21" s="105"/>
      <c r="AJ21" s="111"/>
      <c r="AK21" s="104"/>
      <c r="AL21" s="105"/>
      <c r="AM21" s="111"/>
      <c r="AN21" s="104"/>
      <c r="AO21" s="105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  <c r="IS21" s="121"/>
    </row>
    <row r="22" spans="1:253" s="100" customFormat="1" ht="19.5" customHeight="1">
      <c r="A22" s="75" t="s">
        <v>167</v>
      </c>
      <c r="B22" s="73" t="s">
        <v>80</v>
      </c>
      <c r="C22" s="75">
        <v>401101</v>
      </c>
      <c r="D22" s="104" t="s">
        <v>168</v>
      </c>
      <c r="E22" s="75">
        <f t="shared" si="0"/>
        <v>47220</v>
      </c>
      <c r="F22" s="75">
        <f t="shared" si="1"/>
        <v>47220</v>
      </c>
      <c r="G22" s="75">
        <f t="shared" si="2"/>
        <v>47220</v>
      </c>
      <c r="H22" s="75">
        <v>47220</v>
      </c>
      <c r="I22" s="73"/>
      <c r="J22" s="74"/>
      <c r="K22" s="104"/>
      <c r="L22" s="105"/>
      <c r="M22" s="111"/>
      <c r="N22" s="104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11"/>
      <c r="AA22" s="104"/>
      <c r="AB22" s="104"/>
      <c r="AC22" s="105"/>
      <c r="AD22" s="111"/>
      <c r="AE22" s="104"/>
      <c r="AF22" s="105"/>
      <c r="AG22" s="111"/>
      <c r="AH22" s="104"/>
      <c r="AI22" s="105"/>
      <c r="AJ22" s="111"/>
      <c r="AK22" s="104"/>
      <c r="AL22" s="105"/>
      <c r="AM22" s="111"/>
      <c r="AN22" s="104"/>
      <c r="AO22" s="105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</row>
    <row r="23" spans="1:253" s="100" customFormat="1" ht="19.5" customHeight="1">
      <c r="A23" s="75" t="s">
        <v>167</v>
      </c>
      <c r="B23" s="75" t="s">
        <v>92</v>
      </c>
      <c r="C23" s="75">
        <v>401101</v>
      </c>
      <c r="D23" s="107" t="s">
        <v>169</v>
      </c>
      <c r="E23" s="75">
        <f t="shared" si="0"/>
        <v>386996</v>
      </c>
      <c r="F23" s="75">
        <f t="shared" si="1"/>
        <v>386996</v>
      </c>
      <c r="G23" s="75">
        <f t="shared" si="2"/>
        <v>386996</v>
      </c>
      <c r="H23" s="75">
        <v>386996</v>
      </c>
      <c r="I23" s="73"/>
      <c r="J23" s="74"/>
      <c r="K23" s="104"/>
      <c r="L23" s="105"/>
      <c r="M23" s="111"/>
      <c r="N23" s="104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11"/>
      <c r="AA23" s="104"/>
      <c r="AB23" s="104"/>
      <c r="AC23" s="105"/>
      <c r="AD23" s="111"/>
      <c r="AE23" s="104"/>
      <c r="AF23" s="105"/>
      <c r="AG23" s="111"/>
      <c r="AH23" s="104"/>
      <c r="AI23" s="105"/>
      <c r="AJ23" s="111"/>
      <c r="AK23" s="104"/>
      <c r="AL23" s="105"/>
      <c r="AM23" s="111"/>
      <c r="AN23" s="104"/>
      <c r="AO23" s="105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</row>
  </sheetData>
  <sheetProtection/>
  <mergeCells count="16">
    <mergeCell ref="E4:E6"/>
    <mergeCell ref="F5:F6"/>
    <mergeCell ref="P5:P6"/>
    <mergeCell ref="G5:I5"/>
    <mergeCell ref="J5:L5"/>
    <mergeCell ref="M5:O5"/>
    <mergeCell ref="Q5:S5"/>
    <mergeCell ref="A2:AO2"/>
    <mergeCell ref="A3:D3"/>
    <mergeCell ref="F4:O4"/>
    <mergeCell ref="P4:Y4"/>
    <mergeCell ref="Z5:Z6"/>
    <mergeCell ref="T5:V5"/>
    <mergeCell ref="W5:Y5"/>
    <mergeCell ref="C5:C6"/>
    <mergeCell ref="D5:D6"/>
  </mergeCells>
  <printOptions horizontalCentered="1"/>
  <pageMargins left="0" right="0" top="0" bottom="0" header="0.5" footer="0.5"/>
  <pageSetup horizontalDpi="600" verticalDpi="600" orientation="landscape" paperSize="9" r:id="rId1"/>
  <ignoredErrors>
    <ignoredError sqref="G9:G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19"/>
  <sheetViews>
    <sheetView showGridLines="0" showZeros="0" tabSelected="1" workbookViewId="0" topLeftCell="A1">
      <pane xSplit="5" ySplit="6" topLeftCell="AT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" sqref="E7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9.83203125" style="76" customWidth="1"/>
    <col min="6" max="6" width="9.66015625" style="76" customWidth="1"/>
    <col min="7" max="7" width="9.83203125" style="76" customWidth="1"/>
    <col min="8" max="8" width="9.66015625" style="76" customWidth="1"/>
    <col min="9" max="9" width="8.5" style="76" customWidth="1"/>
    <col min="10" max="10" width="7.16015625" style="76" customWidth="1"/>
    <col min="11" max="11" width="9" style="76" customWidth="1"/>
    <col min="12" max="12" width="12" style="76" customWidth="1"/>
    <col min="13" max="13" width="7.66015625" style="76" customWidth="1"/>
    <col min="14" max="14" width="11.66015625" style="76" customWidth="1"/>
    <col min="15" max="15" width="11" style="76" customWidth="1"/>
    <col min="16" max="16" width="9.33203125" style="76" customWidth="1"/>
    <col min="17" max="17" width="11" style="76" customWidth="1"/>
    <col min="18" max="18" width="6.16015625" style="76" customWidth="1"/>
    <col min="19" max="19" width="9.66015625" style="76" customWidth="1"/>
    <col min="20" max="20" width="9" style="76" customWidth="1"/>
    <col min="21" max="21" width="8" style="76" customWidth="1"/>
    <col min="22" max="22" width="8.5" style="76" customWidth="1"/>
    <col min="23" max="23" width="4.16015625" style="76" customWidth="1"/>
    <col min="24" max="24" width="3.5" style="76" customWidth="1"/>
    <col min="25" max="25" width="7" style="76" customWidth="1"/>
    <col min="26" max="26" width="7.66015625" style="76" customWidth="1"/>
    <col min="27" max="27" width="8.16015625" style="76" customWidth="1"/>
    <col min="28" max="28" width="7.33203125" style="76" customWidth="1"/>
    <col min="29" max="29" width="8.33203125" style="76" customWidth="1"/>
    <col min="30" max="30" width="8.83203125" style="76" customWidth="1"/>
    <col min="31" max="31" width="10" style="76" customWidth="1"/>
    <col min="32" max="32" width="9.5" style="76" customWidth="1"/>
    <col min="33" max="33" width="4" style="76" customWidth="1"/>
    <col min="34" max="34" width="8.66015625" style="76" customWidth="1"/>
    <col min="35" max="35" width="8.5" style="76" customWidth="1"/>
    <col min="36" max="36" width="8.83203125" style="76" customWidth="1"/>
    <col min="37" max="37" width="6.66015625" style="76" customWidth="1"/>
    <col min="38" max="38" width="5.66015625" style="76" customWidth="1"/>
    <col min="39" max="39" width="6" style="76" customWidth="1"/>
    <col min="40" max="40" width="4.83203125" style="76" customWidth="1"/>
    <col min="41" max="41" width="5.83203125" style="76" customWidth="1"/>
    <col min="42" max="43" width="8.5" style="76" customWidth="1"/>
    <col min="44" max="44" width="8.83203125" style="76" customWidth="1"/>
    <col min="45" max="45" width="8.5" style="76" customWidth="1"/>
    <col min="46" max="46" width="7.66015625" style="76" customWidth="1"/>
    <col min="47" max="47" width="10.83203125" style="76" customWidth="1"/>
    <col min="48" max="48" width="8.83203125" style="76" customWidth="1"/>
    <col min="49" max="50" width="4.5" style="76" customWidth="1"/>
    <col min="51" max="51" width="8.83203125" style="76" customWidth="1"/>
    <col min="52" max="52" width="3.83203125" style="76" customWidth="1"/>
    <col min="53" max="53" width="9" style="76" customWidth="1"/>
    <col min="54" max="54" width="4.5" style="76" customWidth="1"/>
    <col min="55" max="55" width="6.16015625" style="76" customWidth="1"/>
    <col min="56" max="56" width="3.66015625" style="76" customWidth="1"/>
    <col min="57" max="57" width="8.33203125" style="76" customWidth="1"/>
    <col min="58" max="58" width="6.83203125" style="76" customWidth="1"/>
    <col min="59" max="59" width="7.16015625" style="76" customWidth="1"/>
    <col min="60" max="60" width="11" style="76" customWidth="1"/>
    <col min="61" max="61" width="4.83203125" style="76" customWidth="1"/>
    <col min="62" max="62" width="5.16015625" style="76" customWidth="1"/>
    <col min="63" max="63" width="5.33203125" style="76" customWidth="1"/>
    <col min="64" max="65" width="7.66015625" style="76" customWidth="1"/>
    <col min="66" max="66" width="5" style="76" customWidth="1"/>
    <col min="67" max="67" width="7" style="76" customWidth="1"/>
    <col min="68" max="68" width="5.66015625" style="76" customWidth="1"/>
    <col min="69" max="71" width="5" style="76" customWidth="1"/>
    <col min="72" max="72" width="9" style="76" customWidth="1"/>
    <col min="73" max="73" width="5" style="76" customWidth="1"/>
    <col min="74" max="74" width="6.5" style="76" customWidth="1"/>
    <col min="75" max="76" width="7.66015625" style="76" customWidth="1"/>
    <col min="77" max="77" width="6" style="76" customWidth="1"/>
    <col min="78" max="78" width="7.66015625" style="76" customWidth="1"/>
    <col min="79" max="79" width="5.66015625" style="76" customWidth="1"/>
    <col min="80" max="80" width="7.83203125" style="76" customWidth="1"/>
    <col min="81" max="81" width="6.5" style="76" customWidth="1"/>
    <col min="82" max="83" width="5.5" style="76" customWidth="1"/>
    <col min="84" max="84" width="5.16015625" style="76" customWidth="1"/>
    <col min="85" max="85" width="10" style="76" customWidth="1"/>
    <col min="86" max="86" width="5.33203125" style="76" customWidth="1"/>
    <col min="87" max="87" width="5.66015625" style="76" customWidth="1"/>
    <col min="88" max="88" width="5.33203125" style="76" customWidth="1"/>
    <col min="89" max="89" width="9.33203125" style="76" customWidth="1"/>
    <col min="90" max="90" width="5.5" style="88" customWidth="1"/>
    <col min="91" max="91" width="6.16015625" style="76" customWidth="1"/>
    <col min="92" max="92" width="7.16015625" style="76" customWidth="1"/>
    <col min="93" max="93" width="7.66015625" style="76" customWidth="1"/>
    <col min="94" max="94" width="6.66015625" style="76" customWidth="1"/>
    <col min="95" max="95" width="6.5" style="76" customWidth="1"/>
    <col min="96" max="96" width="5" style="76" customWidth="1"/>
    <col min="97" max="97" width="5.66015625" style="76" customWidth="1"/>
    <col min="98" max="98" width="7.66015625" style="76" customWidth="1"/>
    <col min="99" max="99" width="3.5" style="76" customWidth="1"/>
    <col min="100" max="100" width="5.66015625" style="76" customWidth="1"/>
    <col min="101" max="101" width="9" style="76" customWidth="1"/>
    <col min="102" max="102" width="5.5" style="76" customWidth="1"/>
    <col min="103" max="103" width="5.83203125" style="76" customWidth="1"/>
    <col min="104" max="104" width="7" style="76" customWidth="1"/>
    <col min="105" max="105" width="6" style="76" customWidth="1"/>
    <col min="106" max="106" width="8" style="76" customWidth="1"/>
    <col min="107" max="107" width="9.33203125" style="76" customWidth="1"/>
    <col min="108" max="108" width="4" style="76" customWidth="1"/>
    <col min="109" max="109" width="3.83203125" style="76" customWidth="1"/>
    <col min="110" max="110" width="7.33203125" style="76" customWidth="1"/>
    <col min="111" max="111" width="13" style="76" customWidth="1"/>
    <col min="112" max="112" width="5.5" style="76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93"/>
      <c r="AH1" s="93"/>
      <c r="DH1" s="96" t="s">
        <v>170</v>
      </c>
    </row>
    <row r="2" spans="1:112" ht="19.5" customHeight="1">
      <c r="A2" s="213" t="s">
        <v>171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</row>
    <row r="3" spans="1:113" ht="15.75" customHeight="1">
      <c r="A3" s="232" t="s">
        <v>299</v>
      </c>
      <c r="B3" s="232"/>
      <c r="C3" s="232"/>
      <c r="D3" s="232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77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7" t="s">
        <v>3</v>
      </c>
      <c r="DI3" s="35"/>
    </row>
    <row r="4" spans="1:113" ht="19.5" customHeight="1">
      <c r="A4" s="220" t="s">
        <v>54</v>
      </c>
      <c r="B4" s="220"/>
      <c r="C4" s="220"/>
      <c r="D4" s="220"/>
      <c r="E4" s="247" t="s">
        <v>55</v>
      </c>
      <c r="F4" s="233" t="s">
        <v>172</v>
      </c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22" t="s">
        <v>173</v>
      </c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35" t="s">
        <v>174</v>
      </c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7" t="s">
        <v>175</v>
      </c>
      <c r="BJ4" s="238"/>
      <c r="BK4" s="238"/>
      <c r="BL4" s="238"/>
      <c r="BM4" s="235"/>
      <c r="BN4" s="239" t="s">
        <v>176</v>
      </c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1"/>
      <c r="CA4" s="236" t="s">
        <v>177</v>
      </c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42" t="s">
        <v>178</v>
      </c>
      <c r="CS4" s="238"/>
      <c r="CT4" s="235"/>
      <c r="CU4" s="242" t="s">
        <v>179</v>
      </c>
      <c r="CV4" s="238"/>
      <c r="CW4" s="238"/>
      <c r="CX4" s="238"/>
      <c r="CY4" s="238"/>
      <c r="CZ4" s="235"/>
      <c r="DA4" s="243" t="s">
        <v>180</v>
      </c>
      <c r="DB4" s="244"/>
      <c r="DC4" s="245"/>
      <c r="DD4" s="243" t="s">
        <v>181</v>
      </c>
      <c r="DE4" s="244"/>
      <c r="DF4" s="244"/>
      <c r="DG4" s="244"/>
      <c r="DH4" s="245"/>
      <c r="DI4" s="35"/>
    </row>
    <row r="5" spans="1:113" ht="19.5" customHeight="1">
      <c r="A5" s="8" t="s">
        <v>65</v>
      </c>
      <c r="B5" s="8"/>
      <c r="C5" s="89"/>
      <c r="D5" s="246" t="s">
        <v>182</v>
      </c>
      <c r="E5" s="218"/>
      <c r="F5" s="249" t="s">
        <v>70</v>
      </c>
      <c r="G5" s="249" t="s">
        <v>183</v>
      </c>
      <c r="H5" s="249" t="s">
        <v>184</v>
      </c>
      <c r="I5" s="249" t="s">
        <v>185</v>
      </c>
      <c r="J5" s="248" t="s">
        <v>186</v>
      </c>
      <c r="K5" s="249" t="s">
        <v>187</v>
      </c>
      <c r="L5" s="249" t="s">
        <v>188</v>
      </c>
      <c r="M5" s="248" t="s">
        <v>189</v>
      </c>
      <c r="N5" s="248" t="s">
        <v>190</v>
      </c>
      <c r="O5" s="248" t="s">
        <v>191</v>
      </c>
      <c r="P5" s="248" t="s">
        <v>192</v>
      </c>
      <c r="Q5" s="248" t="s">
        <v>94</v>
      </c>
      <c r="R5" s="248" t="s">
        <v>193</v>
      </c>
      <c r="S5" s="250" t="s">
        <v>157</v>
      </c>
      <c r="T5" s="249" t="s">
        <v>70</v>
      </c>
      <c r="U5" s="249" t="s">
        <v>194</v>
      </c>
      <c r="V5" s="249" t="s">
        <v>195</v>
      </c>
      <c r="W5" s="249" t="s">
        <v>196</v>
      </c>
      <c r="X5" s="249" t="s">
        <v>197</v>
      </c>
      <c r="Y5" s="249" t="s">
        <v>198</v>
      </c>
      <c r="Z5" s="249" t="s">
        <v>199</v>
      </c>
      <c r="AA5" s="249" t="s">
        <v>200</v>
      </c>
      <c r="AB5" s="248" t="s">
        <v>201</v>
      </c>
      <c r="AC5" s="249" t="s">
        <v>202</v>
      </c>
      <c r="AD5" s="249" t="s">
        <v>203</v>
      </c>
      <c r="AE5" s="252" t="s">
        <v>204</v>
      </c>
      <c r="AF5" s="249" t="s">
        <v>205</v>
      </c>
      <c r="AG5" s="249" t="s">
        <v>206</v>
      </c>
      <c r="AH5" s="249" t="s">
        <v>161</v>
      </c>
      <c r="AI5" s="249" t="s">
        <v>162</v>
      </c>
      <c r="AJ5" s="252" t="s">
        <v>164</v>
      </c>
      <c r="AK5" s="249" t="s">
        <v>207</v>
      </c>
      <c r="AL5" s="249" t="s">
        <v>208</v>
      </c>
      <c r="AM5" s="249" t="s">
        <v>209</v>
      </c>
      <c r="AN5" s="249" t="s">
        <v>210</v>
      </c>
      <c r="AO5" s="249" t="s">
        <v>211</v>
      </c>
      <c r="AP5" s="249" t="s">
        <v>212</v>
      </c>
      <c r="AQ5" s="249" t="s">
        <v>213</v>
      </c>
      <c r="AR5" s="252" t="s">
        <v>214</v>
      </c>
      <c r="AS5" s="249" t="s">
        <v>215</v>
      </c>
      <c r="AT5" s="248" t="s">
        <v>216</v>
      </c>
      <c r="AU5" s="249" t="s">
        <v>165</v>
      </c>
      <c r="AV5" s="218" t="s">
        <v>70</v>
      </c>
      <c r="AW5" s="218" t="s">
        <v>217</v>
      </c>
      <c r="AX5" s="248" t="s">
        <v>218</v>
      </c>
      <c r="AY5" s="248" t="s">
        <v>219</v>
      </c>
      <c r="AZ5" s="218" t="s">
        <v>220</v>
      </c>
      <c r="BA5" s="248" t="s">
        <v>221</v>
      </c>
      <c r="BB5" s="218" t="s">
        <v>222</v>
      </c>
      <c r="BC5" s="218" t="s">
        <v>223</v>
      </c>
      <c r="BD5" s="218" t="s">
        <v>224</v>
      </c>
      <c r="BE5" s="248" t="s">
        <v>225</v>
      </c>
      <c r="BF5" s="248" t="s">
        <v>226</v>
      </c>
      <c r="BG5" s="248" t="s">
        <v>227</v>
      </c>
      <c r="BH5" s="218" t="s">
        <v>228</v>
      </c>
      <c r="BI5" s="218" t="s">
        <v>70</v>
      </c>
      <c r="BJ5" s="218" t="s">
        <v>229</v>
      </c>
      <c r="BK5" s="218" t="s">
        <v>230</v>
      </c>
      <c r="BL5" s="248" t="s">
        <v>231</v>
      </c>
      <c r="BM5" s="248" t="s">
        <v>232</v>
      </c>
      <c r="BN5" s="254" t="s">
        <v>70</v>
      </c>
      <c r="BO5" s="254" t="s">
        <v>233</v>
      </c>
      <c r="BP5" s="254" t="s">
        <v>234</v>
      </c>
      <c r="BQ5" s="254" t="s">
        <v>235</v>
      </c>
      <c r="BR5" s="254" t="s">
        <v>236</v>
      </c>
      <c r="BS5" s="254" t="s">
        <v>237</v>
      </c>
      <c r="BT5" s="254" t="s">
        <v>238</v>
      </c>
      <c r="BU5" s="254" t="s">
        <v>239</v>
      </c>
      <c r="BV5" s="254" t="s">
        <v>240</v>
      </c>
      <c r="BW5" s="254" t="s">
        <v>241</v>
      </c>
      <c r="BX5" s="255" t="s">
        <v>242</v>
      </c>
      <c r="BY5" s="255" t="s">
        <v>243</v>
      </c>
      <c r="BZ5" s="254" t="s">
        <v>244</v>
      </c>
      <c r="CA5" s="218" t="s">
        <v>70</v>
      </c>
      <c r="CB5" s="218" t="s">
        <v>233</v>
      </c>
      <c r="CC5" s="218" t="s">
        <v>234</v>
      </c>
      <c r="CD5" s="218" t="s">
        <v>235</v>
      </c>
      <c r="CE5" s="218" t="s">
        <v>236</v>
      </c>
      <c r="CF5" s="218" t="s">
        <v>237</v>
      </c>
      <c r="CG5" s="218" t="s">
        <v>238</v>
      </c>
      <c r="CH5" s="218" t="s">
        <v>239</v>
      </c>
      <c r="CI5" s="218" t="s">
        <v>245</v>
      </c>
      <c r="CJ5" s="218" t="s">
        <v>246</v>
      </c>
      <c r="CK5" s="218" t="s">
        <v>247</v>
      </c>
      <c r="CL5" s="218" t="s">
        <v>248</v>
      </c>
      <c r="CM5" s="253" t="s">
        <v>240</v>
      </c>
      <c r="CN5" s="218" t="s">
        <v>241</v>
      </c>
      <c r="CO5" s="248" t="s">
        <v>242</v>
      </c>
      <c r="CP5" s="248" t="s">
        <v>243</v>
      </c>
      <c r="CQ5" s="218" t="s">
        <v>249</v>
      </c>
      <c r="CR5" s="255" t="s">
        <v>70</v>
      </c>
      <c r="CS5" s="255" t="s">
        <v>250</v>
      </c>
      <c r="CT5" s="254" t="s">
        <v>251</v>
      </c>
      <c r="CU5" s="248" t="s">
        <v>70</v>
      </c>
      <c r="CV5" s="248" t="s">
        <v>250</v>
      </c>
      <c r="CW5" s="248" t="s">
        <v>252</v>
      </c>
      <c r="CX5" s="248" t="s">
        <v>253</v>
      </c>
      <c r="CY5" s="248" t="s">
        <v>254</v>
      </c>
      <c r="CZ5" s="248" t="s">
        <v>255</v>
      </c>
      <c r="DA5" s="248" t="s">
        <v>70</v>
      </c>
      <c r="DB5" s="248" t="s">
        <v>180</v>
      </c>
      <c r="DC5" s="248" t="s">
        <v>256</v>
      </c>
      <c r="DD5" s="248" t="s">
        <v>70</v>
      </c>
      <c r="DE5" s="254" t="s">
        <v>257</v>
      </c>
      <c r="DF5" s="254" t="s">
        <v>258</v>
      </c>
      <c r="DG5" s="254" t="s">
        <v>259</v>
      </c>
      <c r="DH5" s="254" t="s">
        <v>181</v>
      </c>
      <c r="DI5" s="35"/>
    </row>
    <row r="6" spans="1:113" ht="16.5" customHeight="1">
      <c r="A6" s="17" t="s">
        <v>75</v>
      </c>
      <c r="B6" s="16" t="s">
        <v>76</v>
      </c>
      <c r="C6" s="18" t="s">
        <v>77</v>
      </c>
      <c r="D6" s="212"/>
      <c r="E6" s="248"/>
      <c r="F6" s="218"/>
      <c r="G6" s="218"/>
      <c r="H6" s="218"/>
      <c r="I6" s="218"/>
      <c r="J6" s="249"/>
      <c r="K6" s="218"/>
      <c r="L6" s="218"/>
      <c r="M6" s="249"/>
      <c r="N6" s="249"/>
      <c r="O6" s="249"/>
      <c r="P6" s="249"/>
      <c r="Q6" s="249"/>
      <c r="R6" s="249"/>
      <c r="S6" s="251"/>
      <c r="T6" s="218"/>
      <c r="U6" s="218"/>
      <c r="V6" s="218"/>
      <c r="W6" s="218"/>
      <c r="X6" s="218"/>
      <c r="Y6" s="218"/>
      <c r="Z6" s="218"/>
      <c r="AA6" s="218"/>
      <c r="AB6" s="249"/>
      <c r="AC6" s="218"/>
      <c r="AD6" s="218"/>
      <c r="AE6" s="253"/>
      <c r="AF6" s="218"/>
      <c r="AG6" s="218"/>
      <c r="AH6" s="218"/>
      <c r="AI6" s="218"/>
      <c r="AJ6" s="253"/>
      <c r="AK6" s="218"/>
      <c r="AL6" s="218"/>
      <c r="AM6" s="218"/>
      <c r="AN6" s="218"/>
      <c r="AO6" s="218"/>
      <c r="AP6" s="218"/>
      <c r="AQ6" s="218"/>
      <c r="AR6" s="253"/>
      <c r="AS6" s="218"/>
      <c r="AT6" s="249"/>
      <c r="AU6" s="218"/>
      <c r="AV6" s="218"/>
      <c r="AW6" s="218"/>
      <c r="AX6" s="249"/>
      <c r="AY6" s="249"/>
      <c r="AZ6" s="218"/>
      <c r="BA6" s="249"/>
      <c r="BB6" s="218"/>
      <c r="BC6" s="218"/>
      <c r="BD6" s="218"/>
      <c r="BE6" s="249"/>
      <c r="BF6" s="249"/>
      <c r="BG6" s="249"/>
      <c r="BH6" s="218"/>
      <c r="BI6" s="218"/>
      <c r="BJ6" s="218"/>
      <c r="BK6" s="218"/>
      <c r="BL6" s="249"/>
      <c r="BM6" s="249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56"/>
      <c r="BY6" s="256"/>
      <c r="BZ6" s="24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53"/>
      <c r="CN6" s="218"/>
      <c r="CO6" s="249"/>
      <c r="CP6" s="249"/>
      <c r="CQ6" s="218"/>
      <c r="CR6" s="256"/>
      <c r="CS6" s="256"/>
      <c r="CT6" s="248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8"/>
      <c r="DF6" s="248"/>
      <c r="DG6" s="248"/>
      <c r="DH6" s="248"/>
      <c r="DI6" s="35"/>
    </row>
    <row r="7" spans="1:113" s="1" customFormat="1" ht="24" customHeight="1">
      <c r="A7" s="72"/>
      <c r="B7" s="72"/>
      <c r="C7" s="72"/>
      <c r="D7" s="72" t="s">
        <v>55</v>
      </c>
      <c r="E7" s="73">
        <f>SUM(E8:E19)</f>
        <v>10791353</v>
      </c>
      <c r="F7" s="73">
        <f>SUM(F9:F19)</f>
        <v>6794413</v>
      </c>
      <c r="G7" s="73">
        <f aca="true" t="shared" si="0" ref="G7:S7">SUM(G9:G19)</f>
        <v>2365692</v>
      </c>
      <c r="H7" s="73">
        <f t="shared" si="0"/>
        <v>1070460</v>
      </c>
      <c r="I7" s="73">
        <f t="shared" si="0"/>
        <v>125656</v>
      </c>
      <c r="J7" s="73">
        <f t="shared" si="0"/>
        <v>0</v>
      </c>
      <c r="K7" s="73">
        <f t="shared" si="0"/>
        <v>660696</v>
      </c>
      <c r="L7" s="73">
        <f t="shared" si="0"/>
        <v>675601</v>
      </c>
      <c r="M7" s="73">
        <f t="shared" si="0"/>
        <v>0</v>
      </c>
      <c r="N7" s="73">
        <f t="shared" si="0"/>
        <v>295608</v>
      </c>
      <c r="O7" s="73">
        <f t="shared" si="0"/>
        <v>112999</v>
      </c>
      <c r="P7" s="73">
        <f t="shared" si="0"/>
        <v>5000</v>
      </c>
      <c r="Q7" s="73">
        <f t="shared" si="0"/>
        <v>506701</v>
      </c>
      <c r="R7" s="73">
        <f t="shared" si="0"/>
        <v>0</v>
      </c>
      <c r="S7" s="73">
        <f t="shared" si="0"/>
        <v>976000</v>
      </c>
      <c r="T7" s="73">
        <f>SUM(T9:T19)</f>
        <v>3362724</v>
      </c>
      <c r="U7" s="73">
        <f aca="true" t="shared" si="1" ref="U7:AU7">SUM(U9:U19)</f>
        <v>148750</v>
      </c>
      <c r="V7" s="73">
        <f t="shared" si="1"/>
        <v>10000</v>
      </c>
      <c r="W7" s="73">
        <f t="shared" si="1"/>
        <v>0</v>
      </c>
      <c r="X7" s="73">
        <f t="shared" si="1"/>
        <v>0</v>
      </c>
      <c r="Y7" s="73">
        <f t="shared" si="1"/>
        <v>7500</v>
      </c>
      <c r="Z7" s="73">
        <f t="shared" si="1"/>
        <v>30000</v>
      </c>
      <c r="AA7" s="73">
        <f t="shared" si="1"/>
        <v>105520</v>
      </c>
      <c r="AB7" s="73">
        <f t="shared" si="1"/>
        <v>0</v>
      </c>
      <c r="AC7" s="73">
        <f t="shared" si="1"/>
        <v>450000</v>
      </c>
      <c r="AD7" s="73">
        <f t="shared" si="1"/>
        <v>120000</v>
      </c>
      <c r="AE7" s="73">
        <f t="shared" si="1"/>
        <v>0</v>
      </c>
      <c r="AF7" s="73">
        <f t="shared" si="1"/>
        <v>49500</v>
      </c>
      <c r="AG7" s="73">
        <f t="shared" si="1"/>
        <v>0</v>
      </c>
      <c r="AH7" s="73">
        <f t="shared" si="1"/>
        <v>10000</v>
      </c>
      <c r="AI7" s="73">
        <f t="shared" si="1"/>
        <v>10000</v>
      </c>
      <c r="AJ7" s="73">
        <f t="shared" si="1"/>
        <v>76000</v>
      </c>
      <c r="AK7" s="73">
        <f t="shared" si="1"/>
        <v>0</v>
      </c>
      <c r="AL7" s="73">
        <f t="shared" si="1"/>
        <v>0</v>
      </c>
      <c r="AM7" s="73">
        <f t="shared" si="1"/>
        <v>0</v>
      </c>
      <c r="AN7" s="73">
        <f t="shared" si="1"/>
        <v>0</v>
      </c>
      <c r="AO7" s="73">
        <f t="shared" si="1"/>
        <v>0</v>
      </c>
      <c r="AP7" s="73">
        <f t="shared" si="1"/>
        <v>102055</v>
      </c>
      <c r="AQ7" s="73">
        <f t="shared" si="1"/>
        <v>105724</v>
      </c>
      <c r="AR7" s="73">
        <f t="shared" si="1"/>
        <v>0</v>
      </c>
      <c r="AS7" s="73">
        <f t="shared" si="1"/>
        <v>285120</v>
      </c>
      <c r="AT7" s="73">
        <f t="shared" si="1"/>
        <v>0</v>
      </c>
      <c r="AU7" s="73">
        <f t="shared" si="1"/>
        <v>1852555</v>
      </c>
      <c r="AV7" s="73">
        <f>SUM(AV9:AV19)</f>
        <v>434216</v>
      </c>
      <c r="AW7" s="73">
        <f aca="true" t="shared" si="2" ref="AW7:BB7">SUM(AW9:AW19)</f>
        <v>0</v>
      </c>
      <c r="AX7" s="73">
        <f t="shared" si="2"/>
        <v>0</v>
      </c>
      <c r="AY7" s="73">
        <f t="shared" si="2"/>
        <v>0</v>
      </c>
      <c r="AZ7" s="73">
        <f t="shared" si="2"/>
        <v>0</v>
      </c>
      <c r="BA7" s="73">
        <f t="shared" si="2"/>
        <v>45840</v>
      </c>
      <c r="BB7" s="73">
        <f t="shared" si="2"/>
        <v>0</v>
      </c>
      <c r="BC7" s="73">
        <f aca="true" t="shared" si="3" ref="BC7:BH7">SUM(BC9:BC19)</f>
        <v>0</v>
      </c>
      <c r="BD7" s="73">
        <f t="shared" si="3"/>
        <v>0</v>
      </c>
      <c r="BE7" s="73">
        <f t="shared" si="3"/>
        <v>1380</v>
      </c>
      <c r="BF7" s="73">
        <f t="shared" si="3"/>
        <v>0</v>
      </c>
      <c r="BG7" s="73">
        <f t="shared" si="3"/>
        <v>0</v>
      </c>
      <c r="BH7" s="73">
        <f t="shared" si="3"/>
        <v>386996</v>
      </c>
      <c r="BI7" s="73">
        <f aca="true" t="shared" si="4" ref="BI7:CN7">SUM(BI14:BI19)</f>
        <v>0</v>
      </c>
      <c r="BJ7" s="73">
        <f t="shared" si="4"/>
        <v>0</v>
      </c>
      <c r="BK7" s="73">
        <f t="shared" si="4"/>
        <v>0</v>
      </c>
      <c r="BL7" s="73">
        <f t="shared" si="4"/>
        <v>0</v>
      </c>
      <c r="BM7" s="73">
        <f t="shared" si="4"/>
        <v>0</v>
      </c>
      <c r="BN7" s="73">
        <f t="shared" si="4"/>
        <v>0</v>
      </c>
      <c r="BO7" s="73">
        <f t="shared" si="4"/>
        <v>0</v>
      </c>
      <c r="BP7" s="73">
        <f t="shared" si="4"/>
        <v>0</v>
      </c>
      <c r="BQ7" s="73">
        <f t="shared" si="4"/>
        <v>0</v>
      </c>
      <c r="BR7" s="73">
        <f t="shared" si="4"/>
        <v>0</v>
      </c>
      <c r="BS7" s="73">
        <f t="shared" si="4"/>
        <v>0</v>
      </c>
      <c r="BT7" s="73">
        <f t="shared" si="4"/>
        <v>0</v>
      </c>
      <c r="BU7" s="73">
        <f t="shared" si="4"/>
        <v>0</v>
      </c>
      <c r="BV7" s="73">
        <f t="shared" si="4"/>
        <v>0</v>
      </c>
      <c r="BW7" s="73">
        <f t="shared" si="4"/>
        <v>0</v>
      </c>
      <c r="BX7" s="73">
        <f t="shared" si="4"/>
        <v>0</v>
      </c>
      <c r="BY7" s="73">
        <f t="shared" si="4"/>
        <v>0</v>
      </c>
      <c r="BZ7" s="73">
        <f t="shared" si="4"/>
        <v>0</v>
      </c>
      <c r="CA7" s="73">
        <f t="shared" si="4"/>
        <v>0</v>
      </c>
      <c r="CB7" s="73">
        <f t="shared" si="4"/>
        <v>0</v>
      </c>
      <c r="CC7" s="73">
        <f t="shared" si="4"/>
        <v>0</v>
      </c>
      <c r="CD7" s="73">
        <f t="shared" si="4"/>
        <v>0</v>
      </c>
      <c r="CE7" s="73">
        <f t="shared" si="4"/>
        <v>0</v>
      </c>
      <c r="CF7" s="73">
        <f t="shared" si="4"/>
        <v>0</v>
      </c>
      <c r="CG7" s="73">
        <f t="shared" si="4"/>
        <v>0</v>
      </c>
      <c r="CH7" s="73">
        <f t="shared" si="4"/>
        <v>0</v>
      </c>
      <c r="CI7" s="73">
        <f t="shared" si="4"/>
        <v>0</v>
      </c>
      <c r="CJ7" s="73">
        <f t="shared" si="4"/>
        <v>0</v>
      </c>
      <c r="CK7" s="73">
        <f t="shared" si="4"/>
        <v>0</v>
      </c>
      <c r="CL7" s="73">
        <f t="shared" si="4"/>
        <v>0</v>
      </c>
      <c r="CM7" s="73">
        <f t="shared" si="4"/>
        <v>0</v>
      </c>
      <c r="CN7" s="73">
        <f t="shared" si="4"/>
        <v>0</v>
      </c>
      <c r="CO7" s="73">
        <f aca="true" t="shared" si="5" ref="CO7:DH7">SUM(CO14:CO19)</f>
        <v>0</v>
      </c>
      <c r="CP7" s="73">
        <f t="shared" si="5"/>
        <v>0</v>
      </c>
      <c r="CQ7" s="73">
        <f t="shared" si="5"/>
        <v>0</v>
      </c>
      <c r="CR7" s="73">
        <f t="shared" si="5"/>
        <v>0</v>
      </c>
      <c r="CS7" s="73">
        <f t="shared" si="5"/>
        <v>0</v>
      </c>
      <c r="CT7" s="73">
        <f t="shared" si="5"/>
        <v>0</v>
      </c>
      <c r="CU7" s="73">
        <f t="shared" si="5"/>
        <v>0</v>
      </c>
      <c r="CV7" s="73">
        <f t="shared" si="5"/>
        <v>0</v>
      </c>
      <c r="CW7" s="73">
        <f t="shared" si="5"/>
        <v>0</v>
      </c>
      <c r="CX7" s="73">
        <f t="shared" si="5"/>
        <v>0</v>
      </c>
      <c r="CY7" s="73">
        <f t="shared" si="5"/>
        <v>0</v>
      </c>
      <c r="CZ7" s="73">
        <f t="shared" si="5"/>
        <v>0</v>
      </c>
      <c r="DA7" s="73">
        <f t="shared" si="5"/>
        <v>0</v>
      </c>
      <c r="DB7" s="73">
        <f t="shared" si="5"/>
        <v>0</v>
      </c>
      <c r="DC7" s="73">
        <f t="shared" si="5"/>
        <v>0</v>
      </c>
      <c r="DD7" s="73">
        <f t="shared" si="5"/>
        <v>0</v>
      </c>
      <c r="DE7" s="73">
        <f t="shared" si="5"/>
        <v>0</v>
      </c>
      <c r="DF7" s="73">
        <f t="shared" si="5"/>
        <v>0</v>
      </c>
      <c r="DG7" s="73">
        <f t="shared" si="5"/>
        <v>0</v>
      </c>
      <c r="DH7" s="73">
        <f t="shared" si="5"/>
        <v>0</v>
      </c>
      <c r="DI7" s="99"/>
    </row>
    <row r="8" spans="1:113" s="1" customFormat="1" ht="24" customHeight="1">
      <c r="A8" s="72" t="s">
        <v>311</v>
      </c>
      <c r="B8" s="72" t="s">
        <v>312</v>
      </c>
      <c r="C8" s="72" t="s">
        <v>313</v>
      </c>
      <c r="D8" s="72" t="s">
        <v>314</v>
      </c>
      <c r="E8" s="73">
        <f>F8+T8+AV8+BI8+BN8+CA8+CR8+CU8+DA8+DD8</f>
        <v>200000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>
        <f>SUM(U8:AU8)</f>
        <v>200000</v>
      </c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>
        <v>200000</v>
      </c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99"/>
    </row>
    <row r="9" spans="1:113" s="1" customFormat="1" ht="24" customHeight="1">
      <c r="A9" s="26" t="s">
        <v>339</v>
      </c>
      <c r="B9" s="26" t="s">
        <v>269</v>
      </c>
      <c r="C9" s="26" t="s">
        <v>80</v>
      </c>
      <c r="D9" s="72" t="s">
        <v>340</v>
      </c>
      <c r="E9" s="73">
        <f aca="true" t="shared" si="6" ref="E9:E19">F9+T9+AV9+BI9+BN9+CA9+CR9+CU9+DA9+DD9</f>
        <v>5065444</v>
      </c>
      <c r="F9" s="73">
        <f>SUM(G9:S9)</f>
        <v>3650948</v>
      </c>
      <c r="G9" s="73">
        <v>1507872</v>
      </c>
      <c r="H9" s="73">
        <v>1041420</v>
      </c>
      <c r="I9" s="73">
        <v>125656</v>
      </c>
      <c r="J9" s="73"/>
      <c r="K9" s="73"/>
      <c r="L9" s="91"/>
      <c r="M9" s="91"/>
      <c r="N9" s="91"/>
      <c r="O9" s="91"/>
      <c r="P9" s="91"/>
      <c r="Q9" s="73"/>
      <c r="R9" s="73"/>
      <c r="S9" s="73">
        <v>976000</v>
      </c>
      <c r="T9" s="73">
        <f>SUM(U9:AU9)</f>
        <v>1284940</v>
      </c>
      <c r="U9" s="191">
        <v>148750</v>
      </c>
      <c r="V9" s="191">
        <v>10000</v>
      </c>
      <c r="W9" s="191">
        <v>0</v>
      </c>
      <c r="X9" s="191">
        <v>0</v>
      </c>
      <c r="Y9" s="191">
        <v>7500</v>
      </c>
      <c r="Z9" s="191">
        <v>30000</v>
      </c>
      <c r="AA9" s="191">
        <v>10000</v>
      </c>
      <c r="AB9" s="191">
        <v>0</v>
      </c>
      <c r="AC9" s="191">
        <v>0</v>
      </c>
      <c r="AD9" s="191">
        <v>120000</v>
      </c>
      <c r="AE9" s="191">
        <v>0</v>
      </c>
      <c r="AF9" s="191">
        <v>0</v>
      </c>
      <c r="AG9" s="191">
        <v>0</v>
      </c>
      <c r="AH9" s="191">
        <v>10000</v>
      </c>
      <c r="AI9" s="191">
        <v>10000</v>
      </c>
      <c r="AJ9" s="191">
        <v>76000</v>
      </c>
      <c r="AK9" s="191">
        <v>0</v>
      </c>
      <c r="AL9" s="191">
        <v>0</v>
      </c>
      <c r="AM9" s="191">
        <v>0</v>
      </c>
      <c r="AN9" s="191">
        <v>0</v>
      </c>
      <c r="AO9" s="191">
        <v>0</v>
      </c>
      <c r="AP9" s="191">
        <v>71685</v>
      </c>
      <c r="AQ9" s="191">
        <v>75700</v>
      </c>
      <c r="AR9" s="191">
        <v>0</v>
      </c>
      <c r="AS9" s="191">
        <v>285120</v>
      </c>
      <c r="AT9" s="191">
        <v>0</v>
      </c>
      <c r="AU9" s="191">
        <v>430185</v>
      </c>
      <c r="AV9" s="73">
        <f>SUM(AW9:BH9)</f>
        <v>129556</v>
      </c>
      <c r="AW9" s="73"/>
      <c r="AX9" s="73"/>
      <c r="AY9" s="73"/>
      <c r="AZ9" s="73"/>
      <c r="BA9" s="73">
        <v>45840</v>
      </c>
      <c r="BB9" s="73"/>
      <c r="BC9" s="73"/>
      <c r="BD9" s="73"/>
      <c r="BE9" s="73">
        <v>720</v>
      </c>
      <c r="BF9" s="73"/>
      <c r="BG9" s="73"/>
      <c r="BH9" s="73">
        <v>82996</v>
      </c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99"/>
    </row>
    <row r="10" spans="1:113" s="1" customFormat="1" ht="24" customHeight="1">
      <c r="A10" s="26" t="s">
        <v>339</v>
      </c>
      <c r="B10" s="26" t="s">
        <v>269</v>
      </c>
      <c r="C10" s="26" t="s">
        <v>86</v>
      </c>
      <c r="D10" s="72" t="s">
        <v>341</v>
      </c>
      <c r="E10" s="73">
        <f t="shared" si="6"/>
        <v>1787020</v>
      </c>
      <c r="F10" s="73">
        <f>SUM(G10:S10)</f>
        <v>0</v>
      </c>
      <c r="G10" s="73"/>
      <c r="H10" s="73"/>
      <c r="I10" s="73"/>
      <c r="J10" s="73"/>
      <c r="K10" s="73"/>
      <c r="L10" s="91"/>
      <c r="M10" s="91"/>
      <c r="N10" s="91"/>
      <c r="O10" s="91"/>
      <c r="P10" s="91"/>
      <c r="Q10" s="91"/>
      <c r="R10" s="91"/>
      <c r="S10" s="91"/>
      <c r="T10" s="73">
        <f aca="true" t="shared" si="7" ref="T10:T19">SUM(U10:AU10)</f>
        <v>1787020</v>
      </c>
      <c r="U10" s="91"/>
      <c r="V10" s="91"/>
      <c r="W10" s="91"/>
      <c r="X10" s="92"/>
      <c r="Y10" s="91"/>
      <c r="Z10" s="91"/>
      <c r="AA10" s="91">
        <v>95520</v>
      </c>
      <c r="AB10" s="91"/>
      <c r="AC10" s="91">
        <v>450000</v>
      </c>
      <c r="AD10" s="92"/>
      <c r="AE10" s="92"/>
      <c r="AF10" s="92">
        <v>49500</v>
      </c>
      <c r="AG10" s="92"/>
      <c r="AH10" s="92"/>
      <c r="AI10" s="92"/>
      <c r="AJ10" s="92"/>
      <c r="AK10" s="92"/>
      <c r="AL10" s="92"/>
      <c r="AM10" s="92"/>
      <c r="AN10" s="91"/>
      <c r="AO10" s="91"/>
      <c r="AP10" s="91"/>
      <c r="AQ10" s="91"/>
      <c r="AR10" s="91"/>
      <c r="AS10" s="91"/>
      <c r="AT10" s="91"/>
      <c r="AU10" s="91">
        <v>1192000</v>
      </c>
      <c r="AV10" s="73">
        <f>SUM(AW10:BH10)</f>
        <v>0</v>
      </c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5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8"/>
      <c r="DB10" s="98"/>
      <c r="DC10" s="98"/>
      <c r="DD10" s="98"/>
      <c r="DE10" s="98"/>
      <c r="DF10" s="98"/>
      <c r="DG10" s="98"/>
      <c r="DH10" s="98"/>
      <c r="DI10" s="99"/>
    </row>
    <row r="11" spans="1:113" s="1" customFormat="1" ht="24" customHeight="1">
      <c r="A11" s="26" t="s">
        <v>315</v>
      </c>
      <c r="B11" s="26" t="s">
        <v>316</v>
      </c>
      <c r="C11" s="26" t="s">
        <v>313</v>
      </c>
      <c r="D11" s="182" t="s">
        <v>305</v>
      </c>
      <c r="E11" s="73">
        <f t="shared" si="6"/>
        <v>100000</v>
      </c>
      <c r="F11" s="73"/>
      <c r="G11" s="73"/>
      <c r="H11" s="73"/>
      <c r="I11" s="73"/>
      <c r="J11" s="73"/>
      <c r="K11" s="73"/>
      <c r="L11" s="91"/>
      <c r="M11" s="91"/>
      <c r="N11" s="91"/>
      <c r="O11" s="91"/>
      <c r="P11" s="91"/>
      <c r="Q11" s="91"/>
      <c r="R11" s="91"/>
      <c r="S11" s="91"/>
      <c r="T11" s="73">
        <f t="shared" si="7"/>
        <v>100000</v>
      </c>
      <c r="U11" s="91"/>
      <c r="V11" s="91"/>
      <c r="W11" s="91"/>
      <c r="X11" s="92"/>
      <c r="Y11" s="91"/>
      <c r="Z11" s="91"/>
      <c r="AA11" s="91"/>
      <c r="AB11" s="91"/>
      <c r="AC11" s="91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1"/>
      <c r="AO11" s="91"/>
      <c r="AP11" s="91"/>
      <c r="AQ11" s="91"/>
      <c r="AR11" s="91"/>
      <c r="AS11" s="91"/>
      <c r="AT11" s="91"/>
      <c r="AU11" s="91">
        <v>100000</v>
      </c>
      <c r="AV11" s="73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5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8"/>
      <c r="DB11" s="98"/>
      <c r="DC11" s="98"/>
      <c r="DD11" s="98"/>
      <c r="DE11" s="98"/>
      <c r="DF11" s="98"/>
      <c r="DG11" s="98"/>
      <c r="DH11" s="98"/>
      <c r="DI11" s="99"/>
    </row>
    <row r="12" spans="1:113" s="1" customFormat="1" ht="24" customHeight="1">
      <c r="A12" s="26" t="s">
        <v>315</v>
      </c>
      <c r="B12" s="26" t="s">
        <v>316</v>
      </c>
      <c r="C12" s="26" t="s">
        <v>317</v>
      </c>
      <c r="D12" s="182" t="s">
        <v>306</v>
      </c>
      <c r="E12" s="73">
        <f t="shared" si="6"/>
        <v>100000</v>
      </c>
      <c r="F12" s="73"/>
      <c r="G12" s="73"/>
      <c r="H12" s="73"/>
      <c r="I12" s="73"/>
      <c r="J12" s="73"/>
      <c r="K12" s="73"/>
      <c r="L12" s="91"/>
      <c r="M12" s="91"/>
      <c r="N12" s="91"/>
      <c r="O12" s="91"/>
      <c r="P12" s="91"/>
      <c r="Q12" s="91"/>
      <c r="R12" s="91"/>
      <c r="S12" s="91"/>
      <c r="T12" s="73">
        <f t="shared" si="7"/>
        <v>100000</v>
      </c>
      <c r="U12" s="91"/>
      <c r="V12" s="91"/>
      <c r="W12" s="91"/>
      <c r="X12" s="92"/>
      <c r="Y12" s="91"/>
      <c r="Z12" s="91"/>
      <c r="AA12" s="91"/>
      <c r="AB12" s="91"/>
      <c r="AC12" s="91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1"/>
      <c r="AO12" s="91"/>
      <c r="AP12" s="91"/>
      <c r="AQ12" s="91"/>
      <c r="AR12" s="91"/>
      <c r="AS12" s="91"/>
      <c r="AT12" s="91"/>
      <c r="AU12" s="91">
        <v>100000</v>
      </c>
      <c r="AV12" s="73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5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8"/>
      <c r="DB12" s="98"/>
      <c r="DC12" s="98"/>
      <c r="DD12" s="98"/>
      <c r="DE12" s="98"/>
      <c r="DF12" s="98"/>
      <c r="DG12" s="98"/>
      <c r="DH12" s="98"/>
      <c r="DI12" s="99"/>
    </row>
    <row r="13" spans="1:113" s="1" customFormat="1" ht="24" customHeight="1">
      <c r="A13" s="26" t="s">
        <v>339</v>
      </c>
      <c r="B13" s="26" t="s">
        <v>310</v>
      </c>
      <c r="C13" s="26" t="s">
        <v>307</v>
      </c>
      <c r="D13" s="72" t="s">
        <v>342</v>
      </c>
      <c r="E13" s="73">
        <f t="shared" si="6"/>
        <v>1638980</v>
      </c>
      <c r="F13" s="73">
        <f>SUM(G13:S13)</f>
        <v>1547556</v>
      </c>
      <c r="G13" s="190">
        <v>857820</v>
      </c>
      <c r="H13" s="190">
        <v>29040</v>
      </c>
      <c r="I13" s="73"/>
      <c r="J13" s="73"/>
      <c r="K13" s="190">
        <v>660696</v>
      </c>
      <c r="L13" s="91"/>
      <c r="M13" s="91"/>
      <c r="N13" s="91"/>
      <c r="O13" s="91"/>
      <c r="P13" s="91"/>
      <c r="Q13" s="91"/>
      <c r="R13" s="91"/>
      <c r="S13" s="91"/>
      <c r="T13" s="73">
        <f t="shared" si="7"/>
        <v>90764</v>
      </c>
      <c r="U13" s="91"/>
      <c r="V13" s="91"/>
      <c r="W13" s="91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1"/>
      <c r="AO13" s="91"/>
      <c r="AP13" s="190">
        <v>30370</v>
      </c>
      <c r="AQ13" s="190">
        <v>30024</v>
      </c>
      <c r="AR13" s="91"/>
      <c r="AS13" s="91"/>
      <c r="AT13" s="91"/>
      <c r="AU13" s="190">
        <v>30370</v>
      </c>
      <c r="AV13" s="73">
        <f>SUM(AW13:BH13)</f>
        <v>660</v>
      </c>
      <c r="AW13" s="91"/>
      <c r="AX13" s="91"/>
      <c r="AY13" s="91"/>
      <c r="AZ13" s="91"/>
      <c r="BA13" s="91"/>
      <c r="BB13" s="91"/>
      <c r="BC13" s="91"/>
      <c r="BD13" s="91"/>
      <c r="BE13" s="91">
        <v>660</v>
      </c>
      <c r="BF13" s="91"/>
      <c r="BG13" s="91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5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8"/>
      <c r="DB13" s="98"/>
      <c r="DC13" s="98"/>
      <c r="DD13" s="98"/>
      <c r="DE13" s="98"/>
      <c r="DF13" s="98"/>
      <c r="DG13" s="98"/>
      <c r="DH13" s="98"/>
      <c r="DI13" s="99"/>
    </row>
    <row r="14" spans="1:113" s="1" customFormat="1" ht="27" customHeight="1">
      <c r="A14" s="72" t="s">
        <v>78</v>
      </c>
      <c r="B14" s="72" t="s">
        <v>79</v>
      </c>
      <c r="C14" s="72" t="s">
        <v>80</v>
      </c>
      <c r="D14" s="90" t="s">
        <v>81</v>
      </c>
      <c r="E14" s="73">
        <f t="shared" si="6"/>
        <v>304000</v>
      </c>
      <c r="F14" s="73">
        <f aca="true" t="shared" si="8" ref="F14:F19">SUM(G14:S14)</f>
        <v>0</v>
      </c>
      <c r="G14" s="73"/>
      <c r="H14" s="73"/>
      <c r="I14" s="73"/>
      <c r="J14" s="73"/>
      <c r="K14" s="73"/>
      <c r="L14" s="91"/>
      <c r="M14" s="91"/>
      <c r="N14" s="91"/>
      <c r="O14" s="91"/>
      <c r="P14" s="91"/>
      <c r="Q14" s="73"/>
      <c r="R14" s="73"/>
      <c r="S14" s="73"/>
      <c r="T14" s="73">
        <f t="shared" si="7"/>
        <v>0</v>
      </c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92"/>
      <c r="AN14" s="73"/>
      <c r="AO14" s="73"/>
      <c r="AP14" s="73"/>
      <c r="AQ14" s="73"/>
      <c r="AR14" s="73"/>
      <c r="AS14" s="73"/>
      <c r="AT14" s="73"/>
      <c r="AU14" s="73"/>
      <c r="AV14" s="73">
        <f aca="true" t="shared" si="9" ref="AV14:AV19">SUM(AW14:BH14)</f>
        <v>304000</v>
      </c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>
        <v>304000</v>
      </c>
      <c r="BI14" s="73"/>
      <c r="BJ14" s="73"/>
      <c r="BK14" s="73"/>
      <c r="BL14" s="73"/>
      <c r="BM14" s="73"/>
      <c r="BN14" s="92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1"/>
      <c r="DB14" s="71"/>
      <c r="DC14" s="71"/>
      <c r="DD14" s="71"/>
      <c r="DE14" s="71"/>
      <c r="DF14" s="71"/>
      <c r="DG14" s="71"/>
      <c r="DH14" s="71">
        <v>0</v>
      </c>
      <c r="DI14" s="42"/>
    </row>
    <row r="15" spans="1:112" s="1" customFormat="1" ht="27" customHeight="1">
      <c r="A15" s="72" t="s">
        <v>78</v>
      </c>
      <c r="B15" s="72" t="s">
        <v>79</v>
      </c>
      <c r="C15" s="72" t="s">
        <v>79</v>
      </c>
      <c r="D15" s="90" t="s">
        <v>82</v>
      </c>
      <c r="E15" s="73">
        <f t="shared" si="6"/>
        <v>675601</v>
      </c>
      <c r="F15" s="73">
        <f t="shared" si="8"/>
        <v>675601</v>
      </c>
      <c r="G15" s="73"/>
      <c r="H15" s="73"/>
      <c r="I15" s="73"/>
      <c r="J15" s="73"/>
      <c r="K15" s="73"/>
      <c r="L15" s="91">
        <v>675601</v>
      </c>
      <c r="M15" s="91"/>
      <c r="N15" s="91"/>
      <c r="O15" s="91"/>
      <c r="P15" s="91"/>
      <c r="Q15" s="91"/>
      <c r="R15" s="91"/>
      <c r="S15" s="91"/>
      <c r="T15" s="73">
        <f t="shared" si="7"/>
        <v>0</v>
      </c>
      <c r="U15" s="91"/>
      <c r="V15" s="91"/>
      <c r="W15" s="91"/>
      <c r="X15" s="92"/>
      <c r="Y15" s="91"/>
      <c r="Z15" s="91"/>
      <c r="AA15" s="91"/>
      <c r="AB15" s="91"/>
      <c r="AC15" s="91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1"/>
      <c r="AO15" s="91"/>
      <c r="AP15" s="91"/>
      <c r="AQ15" s="91"/>
      <c r="AR15" s="91"/>
      <c r="AS15" s="91"/>
      <c r="AT15" s="91"/>
      <c r="AU15" s="91"/>
      <c r="AV15" s="73">
        <f t="shared" si="9"/>
        <v>0</v>
      </c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5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8"/>
      <c r="DB15" s="98"/>
      <c r="DC15" s="98"/>
      <c r="DD15" s="98"/>
      <c r="DE15" s="98"/>
      <c r="DF15" s="98"/>
      <c r="DG15" s="98"/>
      <c r="DH15" s="98"/>
    </row>
    <row r="16" spans="1:112" s="1" customFormat="1" ht="27" customHeight="1">
      <c r="A16" s="72" t="s">
        <v>83</v>
      </c>
      <c r="B16" s="72" t="s">
        <v>84</v>
      </c>
      <c r="C16" s="72" t="s">
        <v>80</v>
      </c>
      <c r="D16" s="90" t="s">
        <v>85</v>
      </c>
      <c r="E16" s="73">
        <f t="shared" si="6"/>
        <v>187260</v>
      </c>
      <c r="F16" s="73">
        <f t="shared" si="8"/>
        <v>187260</v>
      </c>
      <c r="G16" s="73"/>
      <c r="H16" s="73"/>
      <c r="I16" s="73"/>
      <c r="J16" s="73"/>
      <c r="K16" s="73"/>
      <c r="L16" s="91"/>
      <c r="M16" s="91"/>
      <c r="N16" s="91">
        <v>187260</v>
      </c>
      <c r="O16" s="91"/>
      <c r="P16" s="91"/>
      <c r="Q16" s="91"/>
      <c r="R16" s="91"/>
      <c r="S16" s="91"/>
      <c r="T16" s="73">
        <f t="shared" si="7"/>
        <v>0</v>
      </c>
      <c r="U16" s="91"/>
      <c r="V16" s="91"/>
      <c r="W16" s="91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1"/>
      <c r="AO16" s="91"/>
      <c r="AP16" s="91"/>
      <c r="AQ16" s="91"/>
      <c r="AR16" s="91"/>
      <c r="AS16" s="91"/>
      <c r="AT16" s="91"/>
      <c r="AU16" s="91"/>
      <c r="AV16" s="73">
        <f t="shared" si="9"/>
        <v>0</v>
      </c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5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8"/>
      <c r="DB16" s="98"/>
      <c r="DC16" s="98"/>
      <c r="DD16" s="98"/>
      <c r="DE16" s="98"/>
      <c r="DF16" s="98"/>
      <c r="DG16" s="98"/>
      <c r="DH16" s="98"/>
    </row>
    <row r="17" spans="1:112" s="1" customFormat="1" ht="21" customHeight="1">
      <c r="A17" s="72" t="s">
        <v>83</v>
      </c>
      <c r="B17" s="72" t="s">
        <v>84</v>
      </c>
      <c r="C17" s="72" t="s">
        <v>86</v>
      </c>
      <c r="D17" s="90" t="s">
        <v>87</v>
      </c>
      <c r="E17" s="73">
        <f t="shared" si="6"/>
        <v>113348</v>
      </c>
      <c r="F17" s="73">
        <f t="shared" si="8"/>
        <v>113348</v>
      </c>
      <c r="G17" s="73"/>
      <c r="H17" s="73"/>
      <c r="I17" s="73"/>
      <c r="J17" s="73"/>
      <c r="K17" s="73"/>
      <c r="L17" s="91"/>
      <c r="M17" s="91"/>
      <c r="N17" s="91">
        <v>108348</v>
      </c>
      <c r="O17" s="91"/>
      <c r="P17" s="91">
        <v>5000</v>
      </c>
      <c r="Q17" s="91"/>
      <c r="R17" s="91"/>
      <c r="S17" s="91"/>
      <c r="T17" s="73">
        <f t="shared" si="7"/>
        <v>0</v>
      </c>
      <c r="U17" s="91"/>
      <c r="V17" s="91"/>
      <c r="W17" s="91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1"/>
      <c r="AO17" s="91"/>
      <c r="AP17" s="91"/>
      <c r="AQ17" s="91"/>
      <c r="AR17" s="91"/>
      <c r="AS17" s="91"/>
      <c r="AT17" s="91"/>
      <c r="AU17" s="91"/>
      <c r="AV17" s="73">
        <f t="shared" si="9"/>
        <v>0</v>
      </c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5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8"/>
      <c r="DB17" s="98"/>
      <c r="DC17" s="98"/>
      <c r="DD17" s="98"/>
      <c r="DE17" s="98"/>
      <c r="DF17" s="98"/>
      <c r="DG17" s="98"/>
      <c r="DH17" s="98"/>
    </row>
    <row r="18" spans="1:112" s="1" customFormat="1" ht="21" customHeight="1">
      <c r="A18" s="72" t="s">
        <v>83</v>
      </c>
      <c r="B18" s="72" t="s">
        <v>84</v>
      </c>
      <c r="C18" s="72" t="s">
        <v>88</v>
      </c>
      <c r="D18" s="90" t="s">
        <v>89</v>
      </c>
      <c r="E18" s="73">
        <f t="shared" si="6"/>
        <v>112999</v>
      </c>
      <c r="F18" s="73">
        <f t="shared" si="8"/>
        <v>112999</v>
      </c>
      <c r="G18" s="73"/>
      <c r="H18" s="73"/>
      <c r="I18" s="73"/>
      <c r="J18" s="73"/>
      <c r="K18" s="73"/>
      <c r="L18" s="91"/>
      <c r="M18" s="91"/>
      <c r="N18" s="91"/>
      <c r="O18" s="91">
        <v>112999</v>
      </c>
      <c r="P18" s="91"/>
      <c r="Q18" s="91"/>
      <c r="R18" s="91"/>
      <c r="S18" s="91"/>
      <c r="T18" s="73">
        <f t="shared" si="7"/>
        <v>0</v>
      </c>
      <c r="U18" s="91"/>
      <c r="V18" s="91"/>
      <c r="W18" s="91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1"/>
      <c r="AO18" s="91"/>
      <c r="AP18" s="91"/>
      <c r="AQ18" s="91"/>
      <c r="AR18" s="91"/>
      <c r="AS18" s="91"/>
      <c r="AT18" s="91"/>
      <c r="AU18" s="91"/>
      <c r="AV18" s="73">
        <f t="shared" si="9"/>
        <v>0</v>
      </c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5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8"/>
      <c r="DB18" s="98"/>
      <c r="DC18" s="98"/>
      <c r="DD18" s="98"/>
      <c r="DE18" s="98"/>
      <c r="DF18" s="98"/>
      <c r="DG18" s="98"/>
      <c r="DH18" s="98"/>
    </row>
    <row r="19" spans="1:112" s="1" customFormat="1" ht="27" customHeight="1">
      <c r="A19" s="72" t="s">
        <v>93</v>
      </c>
      <c r="B19" s="72" t="s">
        <v>86</v>
      </c>
      <c r="C19" s="72" t="s">
        <v>80</v>
      </c>
      <c r="D19" s="90" t="s">
        <v>94</v>
      </c>
      <c r="E19" s="73">
        <f t="shared" si="6"/>
        <v>506701</v>
      </c>
      <c r="F19" s="73">
        <f t="shared" si="8"/>
        <v>506701</v>
      </c>
      <c r="G19" s="73"/>
      <c r="H19" s="73"/>
      <c r="I19" s="73"/>
      <c r="J19" s="73"/>
      <c r="K19" s="73"/>
      <c r="L19" s="91"/>
      <c r="M19" s="91"/>
      <c r="N19" s="91"/>
      <c r="O19" s="91"/>
      <c r="P19" s="91"/>
      <c r="Q19" s="91">
        <v>506701</v>
      </c>
      <c r="R19" s="91"/>
      <c r="S19" s="91"/>
      <c r="T19" s="73">
        <f t="shared" si="7"/>
        <v>0</v>
      </c>
      <c r="U19" s="91"/>
      <c r="V19" s="91"/>
      <c r="W19" s="91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1"/>
      <c r="AO19" s="91"/>
      <c r="AP19" s="91"/>
      <c r="AQ19" s="91"/>
      <c r="AR19" s="91"/>
      <c r="AS19" s="91"/>
      <c r="AT19" s="91"/>
      <c r="AU19" s="91"/>
      <c r="AV19" s="73">
        <f t="shared" si="9"/>
        <v>0</v>
      </c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5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8"/>
      <c r="DB19" s="98"/>
      <c r="DC19" s="98"/>
      <c r="DD19" s="98"/>
      <c r="DE19" s="98"/>
      <c r="DF19" s="98"/>
      <c r="DG19" s="98"/>
      <c r="DH19" s="98"/>
    </row>
  </sheetData>
  <sheetProtection/>
  <mergeCells count="122">
    <mergeCell ref="DG5:DG6"/>
    <mergeCell ref="DH5:DH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</mergeCells>
  <printOptions horizontalCentered="1"/>
  <pageMargins left="0.15748031496062992" right="0.15748031496062992" top="0.5905511811023623" bottom="0.5905511811023623" header="0.5905511811023623" footer="0.3937007874015748"/>
  <pageSetup fitToHeight="100" horizontalDpi="600" verticalDpi="600" orientation="landscape" paperSize="8" scale="90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3">
      <selection activeCell="A44" sqref="A7:IV44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81" customWidth="1"/>
    <col min="8" max="8" width="8.66015625" style="0" customWidth="1"/>
  </cols>
  <sheetData>
    <row r="1" spans="1:8" ht="19.5" customHeight="1">
      <c r="A1" s="43"/>
      <c r="B1" s="43"/>
      <c r="C1" s="43"/>
      <c r="D1" s="44"/>
      <c r="E1" s="82"/>
      <c r="F1" s="82"/>
      <c r="G1" s="83" t="s">
        <v>260</v>
      </c>
      <c r="H1" s="62"/>
    </row>
    <row r="2" spans="1:8" ht="25.5" customHeight="1">
      <c r="A2" s="213" t="s">
        <v>261</v>
      </c>
      <c r="B2" s="213"/>
      <c r="C2" s="213"/>
      <c r="D2" s="213"/>
      <c r="E2" s="213"/>
      <c r="F2" s="213"/>
      <c r="G2" s="213"/>
      <c r="H2" s="62"/>
    </row>
    <row r="3" spans="1:8" ht="19.5" customHeight="1">
      <c r="A3" s="257" t="s">
        <v>299</v>
      </c>
      <c r="B3" s="257"/>
      <c r="C3" s="257"/>
      <c r="D3" s="257"/>
      <c r="E3" s="84"/>
      <c r="F3" s="84"/>
      <c r="G3" s="85" t="s">
        <v>3</v>
      </c>
      <c r="H3" s="62"/>
    </row>
    <row r="4" spans="1:8" ht="17.25" customHeight="1">
      <c r="A4" s="86" t="s">
        <v>262</v>
      </c>
      <c r="B4" s="86"/>
      <c r="C4" s="86"/>
      <c r="D4" s="86"/>
      <c r="E4" s="258" t="s">
        <v>97</v>
      </c>
      <c r="F4" s="258"/>
      <c r="G4" s="258"/>
      <c r="H4" s="62"/>
    </row>
    <row r="5" spans="1:8" ht="19.5" customHeight="1">
      <c r="A5" s="259" t="s">
        <v>65</v>
      </c>
      <c r="B5" s="260"/>
      <c r="C5" s="267" t="s">
        <v>263</v>
      </c>
      <c r="D5" s="269" t="s">
        <v>182</v>
      </c>
      <c r="E5" s="263" t="s">
        <v>55</v>
      </c>
      <c r="F5" s="261" t="s">
        <v>264</v>
      </c>
      <c r="G5" s="263" t="s">
        <v>265</v>
      </c>
      <c r="H5" s="62"/>
    </row>
    <row r="6" spans="1:8" ht="13.5" customHeight="1">
      <c r="A6" s="17" t="s">
        <v>75</v>
      </c>
      <c r="B6" s="18" t="s">
        <v>76</v>
      </c>
      <c r="C6" s="268"/>
      <c r="D6" s="270"/>
      <c r="E6" s="264"/>
      <c r="F6" s="262"/>
      <c r="G6" s="264"/>
      <c r="H6" s="62"/>
    </row>
    <row r="7" spans="1:8" ht="15.75" customHeight="1">
      <c r="A7" s="265" t="s">
        <v>55</v>
      </c>
      <c r="B7" s="266"/>
      <c r="C7" s="266"/>
      <c r="D7" s="266"/>
      <c r="E7" s="73">
        <f>E8+E24+E41</f>
        <v>8604333</v>
      </c>
      <c r="F7" s="73">
        <f>F8+F24+F41</f>
        <v>7228629</v>
      </c>
      <c r="G7" s="73">
        <f>G8+G24+G41</f>
        <v>1375704</v>
      </c>
      <c r="H7" s="63"/>
    </row>
    <row r="8" spans="1:8" ht="15.75" customHeight="1">
      <c r="A8" s="72"/>
      <c r="B8" s="72"/>
      <c r="C8" s="87"/>
      <c r="D8" s="72" t="s">
        <v>172</v>
      </c>
      <c r="E8" s="73">
        <f>SUM(E9:E23)</f>
        <v>6794413</v>
      </c>
      <c r="F8" s="73">
        <f>SUM(F9:F23)</f>
        <v>6794413</v>
      </c>
      <c r="G8" s="73">
        <f>SUM(G9:G23)</f>
        <v>0</v>
      </c>
      <c r="H8" s="63"/>
    </row>
    <row r="9" spans="1:8" ht="15.75" customHeight="1">
      <c r="A9" s="194" t="s">
        <v>266</v>
      </c>
      <c r="B9" s="194" t="s">
        <v>80</v>
      </c>
      <c r="C9" s="69" t="s">
        <v>318</v>
      </c>
      <c r="D9" s="194" t="s">
        <v>183</v>
      </c>
      <c r="E9" s="190">
        <v>857820</v>
      </c>
      <c r="F9" s="190">
        <v>857820</v>
      </c>
      <c r="G9" s="73">
        <v>0</v>
      </c>
      <c r="H9" s="62"/>
    </row>
    <row r="10" spans="1:8" ht="15.75" customHeight="1">
      <c r="A10" s="194" t="s">
        <v>266</v>
      </c>
      <c r="B10" s="194" t="s">
        <v>80</v>
      </c>
      <c r="C10" s="69" t="s">
        <v>318</v>
      </c>
      <c r="D10" s="194" t="s">
        <v>183</v>
      </c>
      <c r="E10" s="190">
        <v>1507872</v>
      </c>
      <c r="F10" s="190">
        <v>1507872</v>
      </c>
      <c r="G10" s="73"/>
      <c r="H10" s="62"/>
    </row>
    <row r="11" spans="1:8" ht="15.75" customHeight="1">
      <c r="A11" s="194" t="s">
        <v>266</v>
      </c>
      <c r="B11" s="194" t="s">
        <v>86</v>
      </c>
      <c r="C11" s="69" t="s">
        <v>318</v>
      </c>
      <c r="D11" s="194" t="s">
        <v>184</v>
      </c>
      <c r="E11" s="190">
        <v>1041420</v>
      </c>
      <c r="F11" s="190">
        <v>1041420</v>
      </c>
      <c r="G11" s="73"/>
      <c r="H11" s="62"/>
    </row>
    <row r="12" spans="1:8" ht="15.75" customHeight="1">
      <c r="A12" s="194" t="s">
        <v>266</v>
      </c>
      <c r="B12" s="194" t="s">
        <v>86</v>
      </c>
      <c r="C12" s="69" t="s">
        <v>318</v>
      </c>
      <c r="D12" s="194" t="s">
        <v>184</v>
      </c>
      <c r="E12" s="190">
        <v>29040</v>
      </c>
      <c r="F12" s="190">
        <v>29040</v>
      </c>
      <c r="G12" s="73"/>
      <c r="H12" s="62"/>
    </row>
    <row r="13" spans="1:8" ht="15.75" customHeight="1">
      <c r="A13" s="194" t="s">
        <v>266</v>
      </c>
      <c r="B13" s="194" t="s">
        <v>88</v>
      </c>
      <c r="C13" s="69" t="s">
        <v>318</v>
      </c>
      <c r="D13" s="194" t="s">
        <v>185</v>
      </c>
      <c r="E13" s="190">
        <v>125656</v>
      </c>
      <c r="F13" s="190">
        <v>125656</v>
      </c>
      <c r="G13" s="73"/>
      <c r="H13" s="62"/>
    </row>
    <row r="14" spans="1:8" ht="15.75" customHeight="1">
      <c r="A14" s="194" t="s">
        <v>266</v>
      </c>
      <c r="B14" s="194" t="s">
        <v>267</v>
      </c>
      <c r="C14" s="69" t="s">
        <v>318</v>
      </c>
      <c r="D14" s="194" t="s">
        <v>187</v>
      </c>
      <c r="E14" s="190">
        <v>660696</v>
      </c>
      <c r="F14" s="190">
        <v>660696</v>
      </c>
      <c r="G14" s="73"/>
      <c r="H14" s="62"/>
    </row>
    <row r="15" spans="1:8" ht="15.75" customHeight="1">
      <c r="A15" s="194" t="s">
        <v>266</v>
      </c>
      <c r="B15" s="194" t="s">
        <v>268</v>
      </c>
      <c r="C15" s="69" t="s">
        <v>318</v>
      </c>
      <c r="D15" s="194" t="s">
        <v>188</v>
      </c>
      <c r="E15" s="190">
        <v>427992</v>
      </c>
      <c r="F15" s="190">
        <v>427992</v>
      </c>
      <c r="G15" s="73"/>
      <c r="H15" s="62"/>
    </row>
    <row r="16" spans="1:8" ht="15.75" customHeight="1">
      <c r="A16" s="194" t="s">
        <v>266</v>
      </c>
      <c r="B16" s="194" t="s">
        <v>268</v>
      </c>
      <c r="C16" s="69" t="s">
        <v>318</v>
      </c>
      <c r="D16" s="194" t="s">
        <v>188</v>
      </c>
      <c r="E16" s="190">
        <v>247609</v>
      </c>
      <c r="F16" s="190">
        <v>247609</v>
      </c>
      <c r="G16" s="73"/>
      <c r="H16" s="62"/>
    </row>
    <row r="17" spans="1:8" ht="15.75" customHeight="1">
      <c r="A17" s="194" t="s">
        <v>266</v>
      </c>
      <c r="B17" s="194" t="s">
        <v>269</v>
      </c>
      <c r="C17" s="69" t="s">
        <v>318</v>
      </c>
      <c r="D17" s="194" t="s">
        <v>190</v>
      </c>
      <c r="E17" s="190">
        <v>187260</v>
      </c>
      <c r="F17" s="190">
        <v>187260</v>
      </c>
      <c r="G17" s="73"/>
      <c r="H17" s="62"/>
    </row>
    <row r="18" spans="1:8" ht="15.75" customHeight="1">
      <c r="A18" s="194" t="s">
        <v>266</v>
      </c>
      <c r="B18" s="194" t="s">
        <v>269</v>
      </c>
      <c r="C18" s="69" t="s">
        <v>318</v>
      </c>
      <c r="D18" s="194" t="s">
        <v>190</v>
      </c>
      <c r="E18" s="190">
        <v>108348</v>
      </c>
      <c r="F18" s="190">
        <v>108348</v>
      </c>
      <c r="G18" s="73">
        <v>0</v>
      </c>
      <c r="H18" s="58"/>
    </row>
    <row r="19" spans="1:8" ht="15.75" customHeight="1">
      <c r="A19" s="194" t="s">
        <v>266</v>
      </c>
      <c r="B19" s="194" t="s">
        <v>84</v>
      </c>
      <c r="C19" s="69" t="s">
        <v>318</v>
      </c>
      <c r="D19" s="194" t="s">
        <v>191</v>
      </c>
      <c r="E19" s="190">
        <v>112999</v>
      </c>
      <c r="F19" s="190">
        <v>112999</v>
      </c>
      <c r="G19" s="73">
        <v>0</v>
      </c>
      <c r="H19" s="58"/>
    </row>
    <row r="20" spans="1:8" ht="15.75" customHeight="1">
      <c r="A20" s="194" t="s">
        <v>266</v>
      </c>
      <c r="B20" s="194" t="s">
        <v>91</v>
      </c>
      <c r="C20" s="69" t="s">
        <v>318</v>
      </c>
      <c r="D20" s="194" t="s">
        <v>192</v>
      </c>
      <c r="E20" s="190">
        <v>5000</v>
      </c>
      <c r="F20" s="190">
        <v>5000</v>
      </c>
      <c r="G20" s="73">
        <v>0</v>
      </c>
      <c r="H20" s="58"/>
    </row>
    <row r="21" spans="1:8" ht="15.75" customHeight="1">
      <c r="A21" s="194" t="s">
        <v>266</v>
      </c>
      <c r="B21" s="194" t="s">
        <v>270</v>
      </c>
      <c r="C21" s="69" t="s">
        <v>318</v>
      </c>
      <c r="D21" s="194" t="s">
        <v>94</v>
      </c>
      <c r="E21" s="190">
        <v>320994</v>
      </c>
      <c r="F21" s="190">
        <v>320994</v>
      </c>
      <c r="G21" s="73">
        <v>0</v>
      </c>
      <c r="H21" s="58"/>
    </row>
    <row r="22" spans="1:8" ht="15.75" customHeight="1">
      <c r="A22" s="194" t="s">
        <v>266</v>
      </c>
      <c r="B22" s="194" t="s">
        <v>270</v>
      </c>
      <c r="C22" s="69" t="s">
        <v>318</v>
      </c>
      <c r="D22" s="194" t="s">
        <v>94</v>
      </c>
      <c r="E22" s="190">
        <v>185707</v>
      </c>
      <c r="F22" s="190">
        <v>185707</v>
      </c>
      <c r="G22" s="73">
        <v>0</v>
      </c>
      <c r="H22" s="58"/>
    </row>
    <row r="23" spans="1:8" ht="15.75" customHeight="1">
      <c r="A23" s="194" t="s">
        <v>266</v>
      </c>
      <c r="B23" s="194" t="s">
        <v>92</v>
      </c>
      <c r="C23" s="69" t="s">
        <v>318</v>
      </c>
      <c r="D23" s="194" t="s">
        <v>157</v>
      </c>
      <c r="E23" s="190">
        <v>976000</v>
      </c>
      <c r="F23" s="190">
        <v>976000</v>
      </c>
      <c r="G23" s="73">
        <v>0</v>
      </c>
      <c r="H23" s="58"/>
    </row>
    <row r="24" spans="1:8" ht="15.75" customHeight="1">
      <c r="A24" s="72"/>
      <c r="B24" s="72"/>
      <c r="C24" s="72"/>
      <c r="D24" s="72" t="s">
        <v>173</v>
      </c>
      <c r="E24" s="73">
        <f>SUM(E25:E40)</f>
        <v>1375704</v>
      </c>
      <c r="F24" s="73">
        <f>SUM(F25:F39)</f>
        <v>0</v>
      </c>
      <c r="G24" s="73">
        <f>SUM(G25:G40)</f>
        <v>1375704</v>
      </c>
      <c r="H24" s="58"/>
    </row>
    <row r="25" spans="1:8" ht="15.75" customHeight="1">
      <c r="A25" s="194" t="s">
        <v>271</v>
      </c>
      <c r="B25" s="194" t="s">
        <v>80</v>
      </c>
      <c r="C25" s="72" t="s">
        <v>309</v>
      </c>
      <c r="D25" s="194" t="s">
        <v>194</v>
      </c>
      <c r="E25" s="190">
        <v>148750</v>
      </c>
      <c r="F25" s="73"/>
      <c r="G25" s="190">
        <v>148750</v>
      </c>
      <c r="H25" s="58"/>
    </row>
    <row r="26" spans="1:8" ht="15.75" customHeight="1">
      <c r="A26" s="194" t="s">
        <v>271</v>
      </c>
      <c r="B26" s="194" t="s">
        <v>86</v>
      </c>
      <c r="C26" s="72" t="s">
        <v>309</v>
      </c>
      <c r="D26" s="194" t="s">
        <v>195</v>
      </c>
      <c r="E26" s="190">
        <v>10000</v>
      </c>
      <c r="F26" s="73">
        <v>0</v>
      </c>
      <c r="G26" s="190">
        <v>10000</v>
      </c>
      <c r="H26" s="58"/>
    </row>
    <row r="27" spans="1:8" ht="15.75" customHeight="1">
      <c r="A27" s="194" t="s">
        <v>271</v>
      </c>
      <c r="B27" s="194" t="s">
        <v>79</v>
      </c>
      <c r="C27" s="72" t="s">
        <v>309</v>
      </c>
      <c r="D27" s="194" t="s">
        <v>198</v>
      </c>
      <c r="E27" s="190">
        <v>7500</v>
      </c>
      <c r="F27" s="73">
        <v>0</v>
      </c>
      <c r="G27" s="190">
        <v>7500</v>
      </c>
      <c r="H27" s="58"/>
    </row>
    <row r="28" spans="1:8" ht="15.75" customHeight="1">
      <c r="A28" s="194" t="s">
        <v>271</v>
      </c>
      <c r="B28" s="194" t="s">
        <v>163</v>
      </c>
      <c r="C28" s="72" t="s">
        <v>309</v>
      </c>
      <c r="D28" s="194" t="s">
        <v>199</v>
      </c>
      <c r="E28" s="190">
        <v>30000</v>
      </c>
      <c r="F28" s="73">
        <v>0</v>
      </c>
      <c r="G28" s="190">
        <v>30000</v>
      </c>
      <c r="H28" s="58"/>
    </row>
    <row r="29" spans="1:8" ht="15.75" customHeight="1">
      <c r="A29" s="194" t="s">
        <v>271</v>
      </c>
      <c r="B29" s="194" t="s">
        <v>267</v>
      </c>
      <c r="C29" s="72" t="s">
        <v>309</v>
      </c>
      <c r="D29" s="194" t="s">
        <v>200</v>
      </c>
      <c r="E29" s="190">
        <v>10000</v>
      </c>
      <c r="F29" s="73">
        <v>0</v>
      </c>
      <c r="G29" s="190">
        <v>10000</v>
      </c>
      <c r="H29" s="58"/>
    </row>
    <row r="30" spans="1:8" ht="15.75" customHeight="1">
      <c r="A30" s="194" t="s">
        <v>271</v>
      </c>
      <c r="B30" s="194" t="s">
        <v>84</v>
      </c>
      <c r="C30" s="72" t="s">
        <v>309</v>
      </c>
      <c r="D30" s="194" t="s">
        <v>203</v>
      </c>
      <c r="E30" s="190">
        <v>120000</v>
      </c>
      <c r="F30" s="73"/>
      <c r="G30" s="190">
        <v>120000</v>
      </c>
      <c r="H30" s="58"/>
    </row>
    <row r="31" spans="1:8" ht="15.75" customHeight="1">
      <c r="A31" s="194" t="s">
        <v>271</v>
      </c>
      <c r="B31" s="194" t="s">
        <v>272</v>
      </c>
      <c r="C31" s="72" t="s">
        <v>309</v>
      </c>
      <c r="D31" s="194" t="s">
        <v>161</v>
      </c>
      <c r="E31" s="190">
        <v>10000</v>
      </c>
      <c r="F31" s="73"/>
      <c r="G31" s="190">
        <v>10000</v>
      </c>
      <c r="H31" s="58"/>
    </row>
    <row r="32" spans="1:8" ht="15.75" customHeight="1">
      <c r="A32" s="194" t="s">
        <v>271</v>
      </c>
      <c r="B32" s="194" t="s">
        <v>273</v>
      </c>
      <c r="C32" s="72" t="s">
        <v>309</v>
      </c>
      <c r="D32" s="194" t="s">
        <v>162</v>
      </c>
      <c r="E32" s="190">
        <v>10000</v>
      </c>
      <c r="F32" s="73"/>
      <c r="G32" s="190">
        <v>10000</v>
      </c>
      <c r="H32" s="58"/>
    </row>
    <row r="33" spans="1:8" ht="15.75" customHeight="1">
      <c r="A33" s="194" t="s">
        <v>271</v>
      </c>
      <c r="B33" s="194" t="s">
        <v>274</v>
      </c>
      <c r="C33" s="72" t="s">
        <v>309</v>
      </c>
      <c r="D33" s="194" t="s">
        <v>164</v>
      </c>
      <c r="E33" s="190">
        <v>76000</v>
      </c>
      <c r="F33" s="73"/>
      <c r="G33" s="190">
        <v>76000</v>
      </c>
      <c r="H33" s="58"/>
    </row>
    <row r="34" spans="1:8" ht="15.75" customHeight="1">
      <c r="A34" s="194" t="s">
        <v>271</v>
      </c>
      <c r="B34" s="194" t="s">
        <v>275</v>
      </c>
      <c r="C34" s="72" t="s">
        <v>309</v>
      </c>
      <c r="D34" s="194" t="s">
        <v>212</v>
      </c>
      <c r="E34" s="190">
        <v>71685</v>
      </c>
      <c r="F34" s="73"/>
      <c r="G34" s="190">
        <v>71685</v>
      </c>
      <c r="H34" s="58"/>
    </row>
    <row r="35" spans="1:8" ht="15.75" customHeight="1">
      <c r="A35" s="194" t="s">
        <v>271</v>
      </c>
      <c r="B35" s="194" t="s">
        <v>275</v>
      </c>
      <c r="C35" s="72" t="s">
        <v>309</v>
      </c>
      <c r="D35" s="194" t="s">
        <v>212</v>
      </c>
      <c r="E35" s="190">
        <v>30370</v>
      </c>
      <c r="F35" s="73">
        <v>0</v>
      </c>
      <c r="G35" s="190">
        <v>30370</v>
      </c>
      <c r="H35" s="58"/>
    </row>
    <row r="36" spans="1:8" ht="15.75" customHeight="1">
      <c r="A36" s="194" t="s">
        <v>271</v>
      </c>
      <c r="B36" s="194" t="s">
        <v>276</v>
      </c>
      <c r="C36" s="72" t="s">
        <v>309</v>
      </c>
      <c r="D36" s="194" t="s">
        <v>213</v>
      </c>
      <c r="E36" s="190">
        <v>75700</v>
      </c>
      <c r="F36" s="73">
        <v>0</v>
      </c>
      <c r="G36" s="190">
        <v>75700</v>
      </c>
      <c r="H36" s="58"/>
    </row>
    <row r="37" spans="1:7" ht="15.75" customHeight="1">
      <c r="A37" s="194" t="s">
        <v>271</v>
      </c>
      <c r="B37" s="194" t="s">
        <v>276</v>
      </c>
      <c r="C37" s="72" t="s">
        <v>309</v>
      </c>
      <c r="D37" s="194" t="s">
        <v>213</v>
      </c>
      <c r="E37" s="190">
        <v>30024</v>
      </c>
      <c r="F37" s="73">
        <v>0</v>
      </c>
      <c r="G37" s="190">
        <v>30024</v>
      </c>
    </row>
    <row r="38" spans="1:7" ht="15.75" customHeight="1">
      <c r="A38" s="194" t="s">
        <v>271</v>
      </c>
      <c r="B38" s="194" t="s">
        <v>277</v>
      </c>
      <c r="C38" s="72" t="s">
        <v>309</v>
      </c>
      <c r="D38" s="194" t="s">
        <v>215</v>
      </c>
      <c r="E38" s="190">
        <v>285120</v>
      </c>
      <c r="F38" s="73">
        <v>0</v>
      </c>
      <c r="G38" s="190">
        <v>285120</v>
      </c>
    </row>
    <row r="39" spans="1:7" ht="15.75" customHeight="1">
      <c r="A39" s="194" t="s">
        <v>271</v>
      </c>
      <c r="B39" s="194" t="s">
        <v>92</v>
      </c>
      <c r="C39" s="72" t="s">
        <v>309</v>
      </c>
      <c r="D39" s="194" t="s">
        <v>165</v>
      </c>
      <c r="E39" s="190">
        <v>30370</v>
      </c>
      <c r="F39" s="73">
        <v>0</v>
      </c>
      <c r="G39" s="190">
        <v>30370</v>
      </c>
    </row>
    <row r="40" spans="1:7" ht="15.75" customHeight="1">
      <c r="A40" s="194" t="s">
        <v>271</v>
      </c>
      <c r="B40" s="194" t="s">
        <v>92</v>
      </c>
      <c r="C40" s="72" t="s">
        <v>309</v>
      </c>
      <c r="D40" s="194" t="s">
        <v>165</v>
      </c>
      <c r="E40" s="190">
        <v>430185</v>
      </c>
      <c r="F40" s="73"/>
      <c r="G40" s="190">
        <v>430185</v>
      </c>
    </row>
    <row r="41" spans="1:7" ht="15.75" customHeight="1">
      <c r="A41" s="194"/>
      <c r="B41" s="194"/>
      <c r="C41" s="72" t="s">
        <v>309</v>
      </c>
      <c r="D41" s="72" t="s">
        <v>174</v>
      </c>
      <c r="E41" s="73">
        <f>E42+E43+E44</f>
        <v>434216</v>
      </c>
      <c r="F41" s="73">
        <f>+F42+F43+F44</f>
        <v>434216</v>
      </c>
      <c r="G41" s="73">
        <f>G42+G43+G44</f>
        <v>0</v>
      </c>
    </row>
    <row r="42" spans="1:7" ht="15.75" customHeight="1">
      <c r="A42" s="26" t="s">
        <v>278</v>
      </c>
      <c r="B42" s="72" t="s">
        <v>79</v>
      </c>
      <c r="C42" s="72" t="s">
        <v>309</v>
      </c>
      <c r="D42" s="72" t="s">
        <v>221</v>
      </c>
      <c r="E42" s="73">
        <v>45840</v>
      </c>
      <c r="F42" s="73">
        <v>45840</v>
      </c>
      <c r="G42" s="73">
        <v>0</v>
      </c>
    </row>
    <row r="43" spans="1:7" ht="15.75" customHeight="1">
      <c r="A43" s="26" t="s">
        <v>278</v>
      </c>
      <c r="B43" s="72" t="s">
        <v>90</v>
      </c>
      <c r="C43" s="72" t="s">
        <v>309</v>
      </c>
      <c r="D43" s="72" t="s">
        <v>225</v>
      </c>
      <c r="E43" s="73">
        <v>1380</v>
      </c>
      <c r="F43" s="73">
        <v>1380</v>
      </c>
      <c r="G43" s="73">
        <v>0</v>
      </c>
    </row>
    <row r="44" spans="1:7" ht="15.75" customHeight="1">
      <c r="A44" s="26" t="s">
        <v>278</v>
      </c>
      <c r="B44" s="72" t="s">
        <v>92</v>
      </c>
      <c r="C44" s="72" t="s">
        <v>309</v>
      </c>
      <c r="D44" s="72" t="s">
        <v>228</v>
      </c>
      <c r="E44" s="73">
        <v>386996</v>
      </c>
      <c r="F44" s="73">
        <v>386996</v>
      </c>
      <c r="G44" s="73">
        <v>0</v>
      </c>
    </row>
  </sheetData>
  <sheetProtection/>
  <mergeCells count="10">
    <mergeCell ref="A7:D7"/>
    <mergeCell ref="C5:C6"/>
    <mergeCell ref="D5:D6"/>
    <mergeCell ref="E5:E6"/>
    <mergeCell ref="A2:G2"/>
    <mergeCell ref="A3:D3"/>
    <mergeCell ref="E4:G4"/>
    <mergeCell ref="A5:B5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98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9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3" width="8.33203125" style="0" customWidth="1"/>
    <col min="4" max="4" width="12.83203125" style="76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77"/>
      <c r="E1" s="3"/>
      <c r="F1" s="4" t="s">
        <v>279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</row>
    <row r="2" spans="1:243" ht="17.25" customHeight="1">
      <c r="A2" s="213" t="s">
        <v>280</v>
      </c>
      <c r="B2" s="213"/>
      <c r="C2" s="213"/>
      <c r="D2" s="213"/>
      <c r="E2" s="213"/>
      <c r="F2" s="213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9.5" customHeight="1">
      <c r="A3" s="257" t="s">
        <v>299</v>
      </c>
      <c r="B3" s="257"/>
      <c r="C3" s="257"/>
      <c r="D3" s="257"/>
      <c r="E3" s="5"/>
      <c r="F3" s="7" t="s">
        <v>3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ht="19.5" customHeight="1">
      <c r="A4" s="12" t="s">
        <v>65</v>
      </c>
      <c r="B4" s="13"/>
      <c r="C4" s="14"/>
      <c r="D4" s="271" t="s">
        <v>66</v>
      </c>
      <c r="E4" s="211" t="s">
        <v>281</v>
      </c>
      <c r="F4" s="220" t="s">
        <v>68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</row>
    <row r="5" spans="1:243" ht="19.5" customHeight="1">
      <c r="A5" s="16" t="s">
        <v>75</v>
      </c>
      <c r="B5" s="17" t="s">
        <v>76</v>
      </c>
      <c r="C5" s="18" t="s">
        <v>77</v>
      </c>
      <c r="D5" s="271"/>
      <c r="E5" s="211"/>
      <c r="F5" s="220"/>
      <c r="G5" s="40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ht="19.5" customHeight="1">
      <c r="A6" s="69"/>
      <c r="B6" s="69"/>
      <c r="C6" s="69"/>
      <c r="D6" s="78"/>
      <c r="E6" s="79" t="s">
        <v>55</v>
      </c>
      <c r="F6" s="73">
        <f>SUM(F8:F19)</f>
        <v>2187020</v>
      </c>
      <c r="G6" s="40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</row>
    <row r="7" spans="1:243" ht="19.5" customHeight="1">
      <c r="A7" s="195"/>
      <c r="B7" s="195"/>
      <c r="C7" s="196"/>
      <c r="D7" s="197" t="s">
        <v>318</v>
      </c>
      <c r="E7" s="196" t="s">
        <v>299</v>
      </c>
      <c r="F7" s="192">
        <v>2187020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</row>
    <row r="8" spans="1:243" ht="19.5" customHeight="1">
      <c r="A8" s="195" t="s">
        <v>319</v>
      </c>
      <c r="B8" s="195" t="s">
        <v>320</v>
      </c>
      <c r="C8" s="196" t="s">
        <v>79</v>
      </c>
      <c r="D8" s="197" t="s">
        <v>321</v>
      </c>
      <c r="E8" s="196" t="s">
        <v>322</v>
      </c>
      <c r="F8" s="192">
        <v>200000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</row>
    <row r="9" spans="1:6" ht="19.5" customHeight="1">
      <c r="A9" s="195" t="s">
        <v>323</v>
      </c>
      <c r="B9" s="195" t="s">
        <v>324</v>
      </c>
      <c r="C9" s="196" t="s">
        <v>86</v>
      </c>
      <c r="D9" s="197" t="s">
        <v>321</v>
      </c>
      <c r="E9" s="196" t="s">
        <v>325</v>
      </c>
      <c r="F9" s="192">
        <v>32000</v>
      </c>
    </row>
    <row r="10" spans="1:6" ht="19.5" customHeight="1">
      <c r="A10" s="195" t="s">
        <v>323</v>
      </c>
      <c r="B10" s="195" t="s">
        <v>324</v>
      </c>
      <c r="C10" s="196" t="s">
        <v>86</v>
      </c>
      <c r="D10" s="197" t="s">
        <v>321</v>
      </c>
      <c r="E10" s="196" t="s">
        <v>326</v>
      </c>
      <c r="F10" s="192">
        <v>49500</v>
      </c>
    </row>
    <row r="11" spans="1:6" ht="19.5" customHeight="1">
      <c r="A11" s="195" t="s">
        <v>323</v>
      </c>
      <c r="B11" s="195" t="s">
        <v>324</v>
      </c>
      <c r="C11" s="196" t="s">
        <v>86</v>
      </c>
      <c r="D11" s="197" t="s">
        <v>321</v>
      </c>
      <c r="E11" s="196" t="s">
        <v>327</v>
      </c>
      <c r="F11" s="192">
        <v>360000</v>
      </c>
    </row>
    <row r="12" spans="1:6" ht="19.5" customHeight="1">
      <c r="A12" s="195" t="s">
        <v>323</v>
      </c>
      <c r="B12" s="195" t="s">
        <v>324</v>
      </c>
      <c r="C12" s="196" t="s">
        <v>86</v>
      </c>
      <c r="D12" s="197" t="s">
        <v>321</v>
      </c>
      <c r="E12" s="196" t="s">
        <v>328</v>
      </c>
      <c r="F12" s="192">
        <v>450000</v>
      </c>
    </row>
    <row r="13" spans="1:6" ht="19.5" customHeight="1">
      <c r="A13" s="195" t="s">
        <v>323</v>
      </c>
      <c r="B13" s="195" t="s">
        <v>324</v>
      </c>
      <c r="C13" s="196" t="s">
        <v>86</v>
      </c>
      <c r="D13" s="197" t="s">
        <v>321</v>
      </c>
      <c r="E13" s="196" t="s">
        <v>329</v>
      </c>
      <c r="F13" s="192">
        <v>95520</v>
      </c>
    </row>
    <row r="14" spans="1:6" ht="19.5" customHeight="1">
      <c r="A14" s="195" t="s">
        <v>323</v>
      </c>
      <c r="B14" s="195" t="s">
        <v>324</v>
      </c>
      <c r="C14" s="196" t="s">
        <v>86</v>
      </c>
      <c r="D14" s="197" t="s">
        <v>321</v>
      </c>
      <c r="E14" s="196" t="s">
        <v>330</v>
      </c>
      <c r="F14" s="192">
        <v>100000</v>
      </c>
    </row>
    <row r="15" spans="1:6" ht="19.5" customHeight="1">
      <c r="A15" s="195" t="s">
        <v>323</v>
      </c>
      <c r="B15" s="195" t="s">
        <v>324</v>
      </c>
      <c r="C15" s="196" t="s">
        <v>86</v>
      </c>
      <c r="D15" s="197" t="s">
        <v>321</v>
      </c>
      <c r="E15" s="196" t="s">
        <v>331</v>
      </c>
      <c r="F15" s="192">
        <v>100000</v>
      </c>
    </row>
    <row r="16" spans="1:6" ht="19.5" customHeight="1">
      <c r="A16" s="195" t="s">
        <v>323</v>
      </c>
      <c r="B16" s="195" t="s">
        <v>324</v>
      </c>
      <c r="C16" s="196" t="s">
        <v>86</v>
      </c>
      <c r="D16" s="197" t="s">
        <v>321</v>
      </c>
      <c r="E16" s="196" t="s">
        <v>332</v>
      </c>
      <c r="F16" s="192">
        <v>100000</v>
      </c>
    </row>
    <row r="17" spans="1:6" ht="19.5" customHeight="1">
      <c r="A17" s="195" t="s">
        <v>323</v>
      </c>
      <c r="B17" s="195" t="s">
        <v>324</v>
      </c>
      <c r="C17" s="196" t="s">
        <v>86</v>
      </c>
      <c r="D17" s="197" t="s">
        <v>321</v>
      </c>
      <c r="E17" s="196" t="s">
        <v>333</v>
      </c>
      <c r="F17" s="192">
        <v>500000</v>
      </c>
    </row>
    <row r="18" spans="1:6" ht="19.5" customHeight="1">
      <c r="A18" s="195" t="s">
        <v>323</v>
      </c>
      <c r="B18" s="195" t="s">
        <v>324</v>
      </c>
      <c r="C18" s="196" t="s">
        <v>79</v>
      </c>
      <c r="D18" s="197" t="s">
        <v>321</v>
      </c>
      <c r="E18" s="196" t="s">
        <v>334</v>
      </c>
      <c r="F18" s="192">
        <v>100000</v>
      </c>
    </row>
    <row r="19" spans="1:6" ht="19.5" customHeight="1">
      <c r="A19" s="195" t="s">
        <v>323</v>
      </c>
      <c r="B19" s="195" t="s">
        <v>324</v>
      </c>
      <c r="C19" s="196" t="s">
        <v>91</v>
      </c>
      <c r="D19" s="197" t="s">
        <v>321</v>
      </c>
      <c r="E19" s="196" t="s">
        <v>335</v>
      </c>
      <c r="F19" s="192">
        <v>100000</v>
      </c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8267716535433072" right="0.5905511811023623" top="0.5905511811023623" bottom="0.3937007874015748" header="0.5905511811023623" footer="0.3937007874015748"/>
  <pageSetup fitToHeight="1000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User</cp:lastModifiedBy>
  <cp:lastPrinted>2021-01-29T01:38:03Z</cp:lastPrinted>
  <dcterms:created xsi:type="dcterms:W3CDTF">2017-02-22T01:19:27Z</dcterms:created>
  <dcterms:modified xsi:type="dcterms:W3CDTF">2021-01-29T01:38:34Z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