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'2-1'!$A$1:$AO$24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<sst xmlns="http://schemas.openxmlformats.org/spreadsheetml/2006/main" count="789" uniqueCount="349">
  <si>
    <t>表1</t>
  </si>
  <si>
    <t>部门收支总表</t>
  </si>
  <si>
    <t>大竹县***局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</si>
  <si>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</si>
  <si>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</si>
  <si>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</si>
  <si>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</si>
  <si>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</si>
  <si>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</si>
  <si>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</si>
  <si>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</si>
  <si>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</si>
  <si>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</si>
  <si>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</si>
  <si>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</si>
  <si>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</si>
  <si>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</si>
  <si>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</si>
  <si>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</si>
  <si>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</si>
  <si>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</si>
  <si>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</si>
  <si>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</si>
  <si>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</si>
  <si>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</si>
  <si>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</si>
  <si>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</si>
  <si>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</si>
  <si>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</si>
  <si>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</si>
  <si>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</si>
  <si>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</si>
  <si>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</si>
  <si>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</si>
  <si>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</si>
  <si>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</si>
  <si>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</si>
  <si>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</si>
  <si>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</si>
  <si>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</si>
  <si>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</si>
  <si>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</si>
  <si>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</si>
  <si>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</si>
  <si>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</si>
  <si>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</si>
  <si>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</si>
  <si>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</si>
  <si>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</si>
  <si>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</si>
  <si>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</si>
  <si>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</si>
  <si>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</si>
  <si>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</si>
  <si>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</si>
  <si>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</si>
  <si>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</si>
  <si>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</si>
  <si>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</si>
  <si>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</si>
  <si>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</si>
  <si>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</si>
  <si>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</si>
  <si>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</si>
  <si>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</si>
  <si>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</si>
  <si>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</si>
  <si>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</si>
  <si>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</si>
  <si>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</si>
  <si>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</si>
  <si>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</si>
  <si>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</si>
  <si>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</si>
  <si>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</si>
  <si>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</si>
  <si>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</si>
  <si>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</si>
  <si>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</si>
  <si>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</si>
  <si>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</si>
  <si>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</si>
  <si>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</si>
  <si>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</si>
  <si>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</si>
  <si>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</si>
  <si>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03</t>
  </si>
  <si>
    <t>公务员医疗补助</t>
  </si>
  <si>
    <t>213</t>
  </si>
  <si>
    <t>09</t>
  </si>
  <si>
    <t>14</t>
  </si>
  <si>
    <t>防汛</t>
  </si>
  <si>
    <t>99</t>
  </si>
  <si>
    <t>其他水利支出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</si>
  <si>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</si>
  <si>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</si>
  <si>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</si>
  <si>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</si>
  <si>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</si>
  <si>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</si>
  <si>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</si>
  <si>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</si>
  <si>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</si>
  <si>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</si>
  <si>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</si>
  <si>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</si>
  <si>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</si>
  <si>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</si>
  <si>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</si>
  <si>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</si>
  <si>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</si>
  <si>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</si>
  <si>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</si>
  <si>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</si>
  <si>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</si>
  <si>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</si>
  <si>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</si>
  <si>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</si>
  <si>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</si>
  <si>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</si>
  <si>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</si>
  <si>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</si>
  <si>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</si>
  <si>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</si>
  <si>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</si>
  <si>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</si>
  <si>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</si>
  <si>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</si>
  <si>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</si>
  <si>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</si>
  <si>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</si>
  <si>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</si>
  <si>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</si>
  <si>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</si>
  <si>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</si>
  <si>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</si>
  <si>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</si>
  <si>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</si>
  <si>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</si>
  <si>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</si>
  <si>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</si>
  <si>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</si>
  <si>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</si>
  <si>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</si>
  <si>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</si>
  <si>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</si>
  <si>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</si>
  <si>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</si>
  <si>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</si>
  <si>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</si>
  <si>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</si>
  <si>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</si>
  <si>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</si>
  <si>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</si>
  <si>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</si>
  <si>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</si>
  <si>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</si>
  <si>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</si>
  <si>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</si>
  <si>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</si>
  <si>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</si>
  <si>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</si>
  <si>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</si>
  <si>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</si>
  <si>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</si>
  <si>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</si>
  <si>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06</t>
  </si>
  <si>
    <t>公务接待费</t>
  </si>
  <si>
    <t>其他商品和服务支出</t>
  </si>
  <si>
    <t xml:space="preserve">  对个人和家庭的补助</t>
  </si>
  <si>
    <t>509</t>
  </si>
  <si>
    <t>离退休费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</si>
  <si>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</si>
  <si>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</si>
  <si>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</si>
  <si>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</si>
  <si>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</si>
  <si>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</si>
  <si>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</si>
  <si>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</si>
  <si>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</si>
  <si>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</si>
  <si>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</si>
  <si>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</si>
  <si>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</si>
  <si>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</si>
  <si>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</si>
  <si>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</si>
  <si>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</si>
  <si>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</si>
  <si>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</si>
  <si>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</si>
  <si>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</si>
  <si>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</si>
  <si>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</si>
  <si>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</si>
  <si>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</si>
  <si>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</si>
  <si>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</si>
  <si>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</si>
  <si>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</si>
  <si>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</si>
  <si>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</si>
  <si>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</si>
  <si>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</si>
  <si>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</si>
  <si>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</si>
  <si>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</si>
  <si>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</si>
  <si>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</si>
  <si>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</si>
  <si>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</si>
  <si>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</si>
  <si>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</si>
  <si>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</si>
  <si>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</si>
  <si>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</si>
  <si>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</si>
  <si>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</si>
  <si>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</si>
  <si>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</si>
  <si>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</si>
  <si>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</si>
  <si>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</si>
  <si>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</si>
  <si>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</si>
  <si>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</si>
  <si>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</si>
  <si>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</si>
  <si>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</si>
  <si>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</si>
  <si>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</si>
  <si>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</si>
  <si>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</si>
  <si>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</si>
  <si>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</si>
  <si>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</si>
  <si>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</si>
  <si>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</si>
  <si>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</si>
  <si>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</si>
  <si>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</si>
  <si>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</si>
  <si>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</si>
  <si>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</si>
  <si>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</si>
  <si>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</si>
  <si>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</si>
  <si>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</si>
  <si>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</si>
  <si>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</si>
  <si>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</si>
  <si>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</si>
  <si>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</si>
  <si>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</si>
  <si>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</si>
  <si>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</si>
  <si>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</si>
  <si>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</si>
  <si>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</si>
  <si>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</si>
  <si>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</si>
  <si>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</si>
  <si>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</si>
  <si>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</si>
  <si>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</si>
  <si>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</si>
  <si>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</si>
  <si>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</si>
  <si>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</si>
  <si>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</si>
  <si>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</si>
  <si>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</si>
  <si>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13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</si>
  <si>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</si>
  <si>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</si>
  <si>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</si>
  <si>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</si>
  <si>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</si>
  <si>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</si>
  <si>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</si>
  <si>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</si>
  <si>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</si>
  <si>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</si>
  <si>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</si>
  <si>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</si>
  <si>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</si>
  <si>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</si>
  <si>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</si>
  <si>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</si>
  <si>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</si>
  <si>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</si>
  <si>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</si>
  <si>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</si>
  <si>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</si>
  <si>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</si>
  <si>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</si>
  <si>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</si>
  <si>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</si>
  <si>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</si>
  <si>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</si>
  <si>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</t>
  </si>
  <si>
    <t>报送日期：  2021 年  月  日</t>
  </si>
  <si>
    <t>2021年预算数</t>
  </si>
  <si>
    <t>大竹县住建局</t>
  </si>
  <si>
    <t xml:space="preserve">     大竹县住房和城乡建设局      </t>
  </si>
  <si>
    <t>大竹县住建局</t>
  </si>
  <si>
    <t>201</t>
  </si>
  <si>
    <t>201</t>
  </si>
  <si>
    <t>11</t>
  </si>
  <si>
    <t>05</t>
  </si>
  <si>
    <t>501101</t>
  </si>
  <si>
    <t>派驻派出机构</t>
  </si>
  <si>
    <t>派驻派出机构</t>
  </si>
  <si>
    <t>03</t>
  </si>
  <si>
    <t>公务员医疗补助</t>
  </si>
  <si>
    <t>212</t>
  </si>
  <si>
    <t>212</t>
  </si>
  <si>
    <t>01</t>
  </si>
  <si>
    <t>行政运行（城乡）</t>
  </si>
  <si>
    <t>行政运行（城乡）</t>
  </si>
  <si>
    <t>99</t>
  </si>
  <si>
    <t>其他城乡社区支出</t>
  </si>
  <si>
    <t>其他城乡社区支出</t>
  </si>
  <si>
    <t>城市公共设施</t>
  </si>
  <si>
    <t>污水处理设施建设和运营</t>
  </si>
  <si>
    <t>城市建设支出</t>
  </si>
  <si>
    <t>501101</t>
  </si>
  <si>
    <t>社会福利和救助</t>
  </si>
  <si>
    <t>01</t>
  </si>
  <si>
    <t xml:space="preserve">  其他资本性支出</t>
  </si>
  <si>
    <t>02</t>
  </si>
  <si>
    <t>基础设施建设</t>
  </si>
  <si>
    <t>水费</t>
  </si>
  <si>
    <t>06</t>
  </si>
  <si>
    <t>电费</t>
  </si>
  <si>
    <t>大竹县住建局</t>
  </si>
  <si>
    <t>99</t>
  </si>
  <si>
    <t>派驻纪检组纪律审查专项经费</t>
  </si>
  <si>
    <t>城乡建设管理工作经费</t>
  </si>
  <si>
    <t>河长制工程性经费</t>
  </si>
  <si>
    <t>建筑企业管理费</t>
  </si>
  <si>
    <t>老旧小区改造工作经费</t>
  </si>
  <si>
    <t>两违整治工作经费（两违办）</t>
  </si>
  <si>
    <t>农村危房改造工作经费</t>
  </si>
  <si>
    <t>棚户区改造和住房保障经费</t>
  </si>
  <si>
    <t>宜居县城及新型城镇化经费</t>
  </si>
  <si>
    <t>遗留问题化解工作经费</t>
  </si>
  <si>
    <t>综合治税工作经费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</si>
</sst>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  <numFmt numFmtId="182" formatCode="0.00_);[Red]\(0.00\)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1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0" borderId="0" applyNumberFormat="0" applyBorder="0" applyAlignment="0" applyProtection="0"/>
    <xf numFmtId="1" fontId="0" fillId="0" borderId="0">
      <alignment/>
      <protection/>
    </xf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0" borderId="4" applyNumberFormat="0" applyFill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5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3" fillId="7" borderId="0" applyNumberFormat="0" applyBorder="0" applyAlignment="0" applyProtection="0"/>
    <xf numFmtId="0" fontId="26" fillId="12" borderId="8" applyNumberFormat="0" applyAlignment="0" applyProtection="0"/>
    <xf numFmtId="0" fontId="21" fillId="7" borderId="5" applyNumberFormat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2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 applyProtection="1">
      <alignment vertical="center" wrapText="1"/>
      <protection/>
    </xf>
    <xf numFmtId="0" fontId="7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8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12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2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/>
    </xf>
    <xf numFmtId="0" fontId="14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2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2" borderId="16" xfId="0" applyNumberFormat="1" applyFont="1" applyFill="1" applyBorder="1" applyAlignment="1" applyProtection="1">
      <alignment horizontal="centerContinuous" vertical="center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2" borderId="0" xfId="0" applyNumberFormat="1" applyFont="1" applyFill="1" applyBorder="1" applyAlignment="1">
      <alignment horizontal="right" vertical="center" wrapText="1"/>
    </xf>
    <xf numFmtId="178" fontId="0" fillId="12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center"/>
    </xf>
    <xf numFmtId="178" fontId="5" fillId="0" borderId="1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178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12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8" fontId="14" fillId="0" borderId="0" xfId="0" applyNumberFormat="1" applyFont="1" applyFill="1" applyAlignment="1">
      <alignment/>
    </xf>
    <xf numFmtId="178" fontId="5" fillId="0" borderId="10" xfId="0" applyNumberFormat="1" applyFont="1" applyFill="1" applyBorder="1" applyAlignment="1" applyProtection="1">
      <alignment horizontal="left"/>
      <protection/>
    </xf>
    <xf numFmtId="178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81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2" borderId="19" xfId="0" applyNumberFormat="1" applyFont="1" applyFill="1" applyBorder="1" applyAlignment="1" applyProtection="1">
      <alignment horizontal="center" vertical="center" wrapText="1"/>
      <protection/>
    </xf>
    <xf numFmtId="0" fontId="0" fillId="12" borderId="22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0" fontId="0" fillId="12" borderId="15" xfId="0" applyNumberFormat="1" applyFont="1" applyFill="1" applyBorder="1" applyAlignment="1">
      <alignment horizontal="center" vertical="center" wrapText="1"/>
    </xf>
    <xf numFmtId="0" fontId="1" fillId="12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12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5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0" fillId="12" borderId="19" xfId="0" applyNumberFormat="1" applyFont="1" applyFill="1" applyBorder="1" applyAlignment="1">
      <alignment horizontal="center" vertical="center" wrapText="1"/>
    </xf>
    <xf numFmtId="0" fontId="1" fillId="12" borderId="29" xfId="0" applyNumberFormat="1" applyFont="1" applyFill="1" applyBorder="1" applyAlignment="1" applyProtection="1">
      <alignment horizontal="center" vertical="center"/>
      <protection/>
    </xf>
    <xf numFmtId="0" fontId="1" fillId="12" borderId="30" xfId="0" applyNumberFormat="1" applyFont="1" applyFill="1" applyBorder="1" applyAlignment="1" applyProtection="1">
      <alignment horizontal="center" vertical="center"/>
      <protection/>
    </xf>
    <xf numFmtId="0" fontId="1" fillId="12" borderId="31" xfId="0" applyNumberFormat="1" applyFont="1" applyFill="1" applyBorder="1" applyAlignment="1" applyProtection="1">
      <alignment horizontal="center" vertical="center"/>
      <protection/>
    </xf>
    <xf numFmtId="0" fontId="0" fillId="12" borderId="15" xfId="0" applyNumberForma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0" borderId="14" xfId="4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181"/>
    </row>
    <row r="2" ht="34.5" customHeight="1"/>
    <row r="3" ht="63.75" customHeight="1">
      <c r="A3" s="182" t="s">
        <v>305</v>
      </c>
    </row>
    <row r="4" ht="107.25" customHeight="1">
      <c r="A4" s="183" t="s">
        <v>301</v>
      </c>
    </row>
    <row r="5" ht="409.5" customHeight="1" hidden="1">
      <c r="A5" s="184">
        <v>3.637978807091713E-12</v>
      </c>
    </row>
    <row r="6" ht="22.5">
      <c r="A6" s="185"/>
    </row>
    <row r="7" ht="30.75" customHeight="1">
      <c r="A7" s="185"/>
    </row>
    <row r="8" ht="78" customHeight="1"/>
    <row r="9" ht="63" customHeight="1">
      <c r="A9" s="186" t="s">
        <v>302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285</v>
      </c>
      <c r="I1" s="61"/>
    </row>
    <row r="2" spans="1:9" ht="25.5" customHeight="1">
      <c r="A2" s="212" t="s">
        <v>286</v>
      </c>
      <c r="B2" s="212"/>
      <c r="C2" s="212"/>
      <c r="D2" s="212"/>
      <c r="E2" s="212"/>
      <c r="F2" s="212"/>
      <c r="G2" s="212"/>
      <c r="H2" s="212"/>
      <c r="I2" s="61"/>
    </row>
    <row r="3" spans="1:9" ht="19.5" customHeight="1">
      <c r="A3" s="46" t="s">
        <v>306</v>
      </c>
      <c r="B3" s="47"/>
      <c r="C3" s="47"/>
      <c r="D3" s="47"/>
      <c r="E3" s="47"/>
      <c r="F3" s="47"/>
      <c r="G3" s="47"/>
      <c r="H3" s="7" t="s">
        <v>3</v>
      </c>
      <c r="I3" s="61"/>
    </row>
    <row r="4" spans="1:9" ht="19.5" customHeight="1">
      <c r="A4" s="196" t="s">
        <v>287</v>
      </c>
      <c r="B4" s="196" t="s">
        <v>288</v>
      </c>
      <c r="C4" s="218" t="s">
        <v>289</v>
      </c>
      <c r="D4" s="218"/>
      <c r="E4" s="218"/>
      <c r="F4" s="218"/>
      <c r="G4" s="218"/>
      <c r="H4" s="218"/>
      <c r="I4" s="61"/>
    </row>
    <row r="5" spans="1:9" ht="19.5" customHeight="1">
      <c r="A5" s="196"/>
      <c r="B5" s="196"/>
      <c r="C5" s="264" t="s">
        <v>54</v>
      </c>
      <c r="D5" s="238" t="s">
        <v>207</v>
      </c>
      <c r="E5" s="48" t="s">
        <v>290</v>
      </c>
      <c r="F5" s="49"/>
      <c r="G5" s="49"/>
      <c r="H5" s="266" t="s">
        <v>167</v>
      </c>
      <c r="I5" s="61"/>
    </row>
    <row r="6" spans="1:9" ht="33.75" customHeight="1">
      <c r="A6" s="197"/>
      <c r="B6" s="197"/>
      <c r="C6" s="265"/>
      <c r="D6" s="240"/>
      <c r="E6" s="50" t="s">
        <v>69</v>
      </c>
      <c r="F6" s="51" t="s">
        <v>291</v>
      </c>
      <c r="G6" s="52" t="s">
        <v>292</v>
      </c>
      <c r="H6" s="248"/>
      <c r="I6" s="61"/>
    </row>
    <row r="7" spans="1:9" ht="19.5" customHeight="1">
      <c r="A7" s="26"/>
      <c r="B7" s="68" t="s">
        <v>54</v>
      </c>
      <c r="C7" s="69">
        <f aca="true" t="shared" si="0" ref="C7:H7">SUM(C8)</f>
        <v>20200</v>
      </c>
      <c r="D7" s="69">
        <f t="shared" si="0"/>
        <v>0</v>
      </c>
      <c r="E7" s="69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20200</v>
      </c>
      <c r="I7" s="62"/>
    </row>
    <row r="8" spans="1:9" ht="19.5" customHeight="1">
      <c r="A8" s="26" t="s">
        <v>311</v>
      </c>
      <c r="B8" s="27" t="s">
        <v>306</v>
      </c>
      <c r="C8" s="70">
        <f>D8+E8+H8</f>
        <v>20200</v>
      </c>
      <c r="D8" s="71">
        <v>0</v>
      </c>
      <c r="E8" s="71">
        <f>SUM(F8:G8)</f>
        <v>0</v>
      </c>
      <c r="F8" s="71">
        <v>0</v>
      </c>
      <c r="G8" s="69"/>
      <c r="H8" s="72">
        <v>20200</v>
      </c>
      <c r="I8" s="6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12" t="s">
        <v>294</v>
      </c>
      <c r="B2" s="212"/>
      <c r="C2" s="212"/>
      <c r="D2" s="212"/>
      <c r="E2" s="212"/>
      <c r="F2" s="212"/>
      <c r="G2" s="212"/>
      <c r="H2" s="212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27" t="s">
        <v>306</v>
      </c>
      <c r="B3" s="227"/>
      <c r="C3" s="227"/>
      <c r="D3" s="227"/>
      <c r="E3" s="5"/>
      <c r="F3" s="6"/>
      <c r="G3" s="6"/>
      <c r="H3" s="7" t="s">
        <v>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53</v>
      </c>
      <c r="B4" s="8"/>
      <c r="C4" s="8"/>
      <c r="D4" s="9"/>
      <c r="E4" s="10"/>
      <c r="F4" s="218" t="s">
        <v>295</v>
      </c>
      <c r="G4" s="218"/>
      <c r="H4" s="218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64</v>
      </c>
      <c r="B5" s="13"/>
      <c r="C5" s="14"/>
      <c r="D5" s="263" t="s">
        <v>65</v>
      </c>
      <c r="E5" s="217" t="s">
        <v>102</v>
      </c>
      <c r="F5" s="217" t="s">
        <v>54</v>
      </c>
      <c r="G5" s="217" t="s">
        <v>98</v>
      </c>
      <c r="H5" s="218" t="s">
        <v>99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74</v>
      </c>
      <c r="B6" s="17" t="s">
        <v>75</v>
      </c>
      <c r="C6" s="18" t="s">
        <v>76</v>
      </c>
      <c r="D6" s="267"/>
      <c r="E6" s="217"/>
      <c r="F6" s="217"/>
      <c r="G6" s="217"/>
      <c r="H6" s="218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4" t="s">
        <v>316</v>
      </c>
      <c r="B7" s="204" t="s">
        <v>273</v>
      </c>
      <c r="C7" s="204" t="s">
        <v>79</v>
      </c>
      <c r="D7" s="19">
        <v>501101</v>
      </c>
      <c r="E7" s="91" t="s">
        <v>324</v>
      </c>
      <c r="F7" s="11">
        <f>SUM(G7:H7)</f>
        <v>20000000</v>
      </c>
      <c r="G7" s="15"/>
      <c r="H7" s="15">
        <v>20000000</v>
      </c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04" t="s">
        <v>316</v>
      </c>
      <c r="B8" s="204" t="s">
        <v>90</v>
      </c>
      <c r="C8" s="204" t="s">
        <v>79</v>
      </c>
      <c r="D8" s="19">
        <v>501101</v>
      </c>
      <c r="E8" s="91" t="s">
        <v>325</v>
      </c>
      <c r="F8" s="11">
        <f>SUM(G8:H8)</f>
        <v>18700000</v>
      </c>
      <c r="G8" s="15"/>
      <c r="H8" s="15">
        <v>18700000</v>
      </c>
      <c r="I8" s="4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204" t="s">
        <v>316</v>
      </c>
      <c r="B9" s="204" t="s">
        <v>271</v>
      </c>
      <c r="C9" s="204" t="s">
        <v>86</v>
      </c>
      <c r="D9" s="19">
        <v>501101</v>
      </c>
      <c r="E9" s="91" t="s">
        <v>326</v>
      </c>
      <c r="F9" s="11">
        <f>SUM(G9:H9)</f>
        <v>31300000</v>
      </c>
      <c r="G9" s="15"/>
      <c r="H9" s="15">
        <v>31300000</v>
      </c>
      <c r="I9" s="40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63"/>
      <c r="B10" s="64"/>
      <c r="C10" s="64"/>
      <c r="D10" s="65"/>
      <c r="E10" s="66"/>
      <c r="F10" s="67"/>
      <c r="G10" s="67"/>
      <c r="H10" s="67"/>
      <c r="I10" s="4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32"/>
      <c r="B11" s="32"/>
      <c r="C11" s="32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2"/>
      <c r="B12" s="32"/>
      <c r="C12" s="32"/>
      <c r="D12" s="32"/>
      <c r="E12" s="32"/>
      <c r="F12" s="32"/>
      <c r="G12" s="32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2"/>
      <c r="B13" s="32"/>
      <c r="C13" s="32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2"/>
      <c r="B14" s="32"/>
      <c r="C14" s="32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2"/>
      <c r="B15" s="32"/>
      <c r="C15" s="32"/>
      <c r="D15" s="32"/>
      <c r="E15" s="32"/>
      <c r="F15" s="32"/>
      <c r="G15" s="32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2"/>
      <c r="C16" s="32"/>
      <c r="D16" s="32"/>
      <c r="E16" s="33"/>
      <c r="F16" s="33"/>
      <c r="G16" s="33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2"/>
      <c r="D17" s="32"/>
      <c r="E17" s="33"/>
      <c r="F17" s="33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2"/>
      <c r="D18" s="32"/>
      <c r="E18" s="32"/>
      <c r="F18" s="32"/>
      <c r="G18" s="32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2"/>
      <c r="B19" s="32"/>
      <c r="C19" s="32"/>
      <c r="D19" s="32"/>
      <c r="E19" s="34"/>
      <c r="F19" s="34"/>
      <c r="G19" s="3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5"/>
      <c r="B20" s="35"/>
      <c r="C20" s="35"/>
      <c r="D20" s="35"/>
      <c r="E20" s="36"/>
      <c r="F20" s="36"/>
      <c r="G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7"/>
      <c r="B21" s="37"/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35"/>
      <c r="B22" s="35"/>
      <c r="C22" s="35"/>
      <c r="D22" s="35"/>
      <c r="E22" s="35"/>
      <c r="F22" s="35"/>
      <c r="G22" s="35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ht="19.5" customHeight="1">
      <c r="A23" s="39"/>
      <c r="B23" s="39"/>
      <c r="C23" s="39"/>
      <c r="D23" s="39"/>
      <c r="E23" s="39"/>
      <c r="F23" s="35"/>
      <c r="G23" s="35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ht="19.5" customHeight="1">
      <c r="A24" s="39"/>
      <c r="B24" s="39"/>
      <c r="C24" s="39"/>
      <c r="D24" s="39"/>
      <c r="E24" s="39"/>
      <c r="F24" s="35"/>
      <c r="G24" s="35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ht="19.5" customHeight="1">
      <c r="A25" s="39"/>
      <c r="B25" s="39"/>
      <c r="C25" s="39"/>
      <c r="D25" s="39"/>
      <c r="E25" s="39"/>
      <c r="F25" s="35"/>
      <c r="G25" s="35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ht="19.5" customHeight="1">
      <c r="A26" s="39"/>
      <c r="B26" s="39"/>
      <c r="C26" s="39"/>
      <c r="D26" s="39"/>
      <c r="E26" s="39"/>
      <c r="F26" s="35"/>
      <c r="G26" s="35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9"/>
      <c r="B27" s="39"/>
      <c r="C27" s="39"/>
      <c r="D27" s="39"/>
      <c r="E27" s="39"/>
      <c r="F27" s="35"/>
      <c r="G27" s="35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5"/>
      <c r="G28" s="35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39"/>
      <c r="E29" s="39"/>
      <c r="F29" s="35"/>
      <c r="G29" s="35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39"/>
      <c r="E30" s="39"/>
      <c r="F30" s="35"/>
      <c r="G30" s="35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5"/>
      <c r="G31" s="35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39"/>
      <c r="F32" s="35"/>
      <c r="G32" s="35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296</v>
      </c>
      <c r="I1" s="61"/>
    </row>
    <row r="2" spans="1:9" ht="25.5" customHeight="1">
      <c r="A2" s="212" t="s">
        <v>297</v>
      </c>
      <c r="B2" s="212"/>
      <c r="C2" s="212"/>
      <c r="D2" s="212"/>
      <c r="E2" s="212"/>
      <c r="F2" s="212"/>
      <c r="G2" s="212"/>
      <c r="H2" s="212"/>
      <c r="I2" s="61"/>
    </row>
    <row r="3" spans="1:9" ht="19.5" customHeight="1">
      <c r="A3" s="46" t="s">
        <v>306</v>
      </c>
      <c r="B3" s="47"/>
      <c r="C3" s="47"/>
      <c r="D3" s="47"/>
      <c r="E3" s="47"/>
      <c r="F3" s="47"/>
      <c r="G3" s="47"/>
      <c r="H3" s="7" t="s">
        <v>3</v>
      </c>
      <c r="I3" s="61"/>
    </row>
    <row r="4" spans="1:9" ht="19.5" customHeight="1">
      <c r="A4" s="196" t="s">
        <v>287</v>
      </c>
      <c r="B4" s="196" t="s">
        <v>288</v>
      </c>
      <c r="C4" s="218" t="s">
        <v>289</v>
      </c>
      <c r="D4" s="218"/>
      <c r="E4" s="218"/>
      <c r="F4" s="218"/>
      <c r="G4" s="218"/>
      <c r="H4" s="218"/>
      <c r="I4" s="61"/>
    </row>
    <row r="5" spans="1:9" ht="19.5" customHeight="1">
      <c r="A5" s="196"/>
      <c r="B5" s="196"/>
      <c r="C5" s="264" t="s">
        <v>54</v>
      </c>
      <c r="D5" s="238" t="s">
        <v>207</v>
      </c>
      <c r="E5" s="48" t="s">
        <v>290</v>
      </c>
      <c r="F5" s="49"/>
      <c r="G5" s="49"/>
      <c r="H5" s="266" t="s">
        <v>167</v>
      </c>
      <c r="I5" s="61"/>
    </row>
    <row r="6" spans="1:9" ht="33.75" customHeight="1">
      <c r="A6" s="197"/>
      <c r="B6" s="197"/>
      <c r="C6" s="265"/>
      <c r="D6" s="240"/>
      <c r="E6" s="50" t="s">
        <v>69</v>
      </c>
      <c r="F6" s="51" t="s">
        <v>291</v>
      </c>
      <c r="G6" s="52" t="s">
        <v>292</v>
      </c>
      <c r="H6" s="248"/>
      <c r="I6" s="61"/>
    </row>
    <row r="7" spans="1:9" ht="19.5" customHeight="1">
      <c r="A7" s="26"/>
      <c r="B7" s="27"/>
      <c r="C7" s="29"/>
      <c r="D7" s="53"/>
      <c r="E7" s="53"/>
      <c r="F7" s="53"/>
      <c r="G7" s="28"/>
      <c r="H7" s="54"/>
      <c r="I7" s="62"/>
    </row>
    <row r="8" spans="1:9" ht="19.5" customHeight="1">
      <c r="A8" s="26"/>
      <c r="B8" s="27"/>
      <c r="C8" s="29"/>
      <c r="D8" s="53"/>
      <c r="E8" s="53"/>
      <c r="F8" s="53"/>
      <c r="G8" s="28"/>
      <c r="H8" s="54"/>
      <c r="I8" s="62"/>
    </row>
    <row r="9" spans="1:9" ht="19.5" customHeight="1">
      <c r="A9" s="26"/>
      <c r="B9" s="27"/>
      <c r="C9" s="29"/>
      <c r="D9" s="53"/>
      <c r="E9" s="53"/>
      <c r="F9" s="53"/>
      <c r="G9" s="28"/>
      <c r="H9" s="54"/>
      <c r="I9" s="62"/>
    </row>
    <row r="10" spans="1:9" ht="19.5" customHeight="1">
      <c r="A10" s="26"/>
      <c r="B10" s="27"/>
      <c r="C10" s="29"/>
      <c r="D10" s="53"/>
      <c r="E10" s="53"/>
      <c r="F10" s="53"/>
      <c r="G10" s="28"/>
      <c r="H10" s="54"/>
      <c r="I10" s="62"/>
    </row>
    <row r="11" spans="1:9" ht="19.5" customHeight="1">
      <c r="A11" s="55"/>
      <c r="B11" s="55"/>
      <c r="C11" s="55"/>
      <c r="D11" s="55"/>
      <c r="E11" s="56"/>
      <c r="F11" s="55"/>
      <c r="G11" s="55"/>
      <c r="H11" s="57"/>
      <c r="I11" s="57"/>
    </row>
    <row r="12" spans="1:9" ht="19.5" customHeight="1">
      <c r="A12" s="55"/>
      <c r="B12" s="55"/>
      <c r="C12" s="55"/>
      <c r="D12" s="55"/>
      <c r="E12" s="56"/>
      <c r="F12" s="55"/>
      <c r="G12" s="55"/>
      <c r="H12" s="57"/>
      <c r="I12" s="57"/>
    </row>
    <row r="13" spans="1:9" ht="19.5" customHeight="1">
      <c r="A13" s="55"/>
      <c r="B13" s="55"/>
      <c r="C13" s="55"/>
      <c r="D13" s="55"/>
      <c r="E13" s="58"/>
      <c r="F13" s="55"/>
      <c r="G13" s="55"/>
      <c r="H13" s="57"/>
      <c r="I13" s="57"/>
    </row>
    <row r="14" spans="1:9" ht="19.5" customHeight="1">
      <c r="A14" s="55"/>
      <c r="B14" s="55"/>
      <c r="C14" s="55"/>
      <c r="D14" s="55"/>
      <c r="E14" s="58"/>
      <c r="F14" s="55"/>
      <c r="G14" s="55"/>
      <c r="H14" s="57"/>
      <c r="I14" s="57"/>
    </row>
    <row r="15" spans="1:9" ht="19.5" customHeight="1">
      <c r="A15" s="55"/>
      <c r="B15" s="55"/>
      <c r="C15" s="55"/>
      <c r="D15" s="55"/>
      <c r="E15" s="56"/>
      <c r="F15" s="55"/>
      <c r="G15" s="55"/>
      <c r="H15" s="57"/>
      <c r="I15" s="57"/>
    </row>
    <row r="16" spans="1:9" ht="19.5" customHeight="1">
      <c r="A16" s="55"/>
      <c r="B16" s="55"/>
      <c r="C16" s="55"/>
      <c r="D16" s="55"/>
      <c r="E16" s="56"/>
      <c r="F16" s="55"/>
      <c r="G16" s="55"/>
      <c r="H16" s="57"/>
      <c r="I16" s="57"/>
    </row>
    <row r="17" spans="1:9" ht="19.5" customHeight="1">
      <c r="A17" s="55"/>
      <c r="B17" s="55"/>
      <c r="C17" s="55"/>
      <c r="D17" s="55"/>
      <c r="E17" s="58"/>
      <c r="F17" s="55"/>
      <c r="G17" s="55"/>
      <c r="H17" s="57"/>
      <c r="I17" s="57"/>
    </row>
    <row r="18" spans="1:9" ht="19.5" customHeight="1">
      <c r="A18" s="55"/>
      <c r="B18" s="55"/>
      <c r="C18" s="55"/>
      <c r="D18" s="55"/>
      <c r="E18" s="58"/>
      <c r="F18" s="55"/>
      <c r="G18" s="55"/>
      <c r="H18" s="57"/>
      <c r="I18" s="57"/>
    </row>
    <row r="19" spans="1:9" ht="19.5" customHeight="1">
      <c r="A19" s="55"/>
      <c r="B19" s="55"/>
      <c r="C19" s="55"/>
      <c r="D19" s="55"/>
      <c r="E19" s="59"/>
      <c r="F19" s="55"/>
      <c r="G19" s="55"/>
      <c r="H19" s="57"/>
      <c r="I19" s="57"/>
    </row>
    <row r="20" spans="1:9" ht="19.5" customHeight="1">
      <c r="A20" s="55"/>
      <c r="B20" s="55"/>
      <c r="C20" s="55"/>
      <c r="D20" s="55"/>
      <c r="E20" s="56"/>
      <c r="F20" s="55"/>
      <c r="G20" s="55"/>
      <c r="H20" s="57"/>
      <c r="I20" s="57"/>
    </row>
    <row r="21" spans="1:9" ht="19.5" customHeight="1">
      <c r="A21" s="56"/>
      <c r="B21" s="56"/>
      <c r="C21" s="56"/>
      <c r="D21" s="56"/>
      <c r="E21" s="56"/>
      <c r="F21" s="55"/>
      <c r="G21" s="55"/>
      <c r="H21" s="57"/>
      <c r="I21" s="57"/>
    </row>
    <row r="22" spans="1:9" ht="19.5" customHeight="1">
      <c r="A22" s="57"/>
      <c r="B22" s="57"/>
      <c r="C22" s="57"/>
      <c r="D22" s="57"/>
      <c r="E22" s="60"/>
      <c r="F22" s="57"/>
      <c r="G22" s="57"/>
      <c r="H22" s="57"/>
      <c r="I22" s="57"/>
    </row>
    <row r="23" spans="1:9" ht="19.5" customHeight="1">
      <c r="A23" s="57"/>
      <c r="B23" s="57"/>
      <c r="C23" s="57"/>
      <c r="D23" s="57"/>
      <c r="E23" s="60"/>
      <c r="F23" s="57"/>
      <c r="G23" s="57"/>
      <c r="H23" s="57"/>
      <c r="I23" s="57"/>
    </row>
    <row r="24" spans="1:9" ht="19.5" customHeight="1">
      <c r="A24" s="57"/>
      <c r="B24" s="57"/>
      <c r="C24" s="57"/>
      <c r="D24" s="57"/>
      <c r="E24" s="60"/>
      <c r="F24" s="57"/>
      <c r="G24" s="57"/>
      <c r="H24" s="57"/>
      <c r="I24" s="57"/>
    </row>
    <row r="25" spans="1:9" ht="19.5" customHeight="1">
      <c r="A25" s="57"/>
      <c r="B25" s="57"/>
      <c r="C25" s="57"/>
      <c r="D25" s="57"/>
      <c r="E25" s="60"/>
      <c r="F25" s="57"/>
      <c r="G25" s="57"/>
      <c r="H25" s="57"/>
      <c r="I25" s="57"/>
    </row>
    <row r="26" spans="1:9" ht="19.5" customHeight="1">
      <c r="A26" s="57"/>
      <c r="B26" s="57"/>
      <c r="C26" s="57"/>
      <c r="D26" s="57"/>
      <c r="E26" s="60"/>
      <c r="F26" s="57"/>
      <c r="G26" s="57"/>
      <c r="H26" s="57"/>
      <c r="I26" s="57"/>
    </row>
    <row r="27" spans="1:9" ht="19.5" customHeight="1">
      <c r="A27" s="57"/>
      <c r="B27" s="57"/>
      <c r="C27" s="57"/>
      <c r="D27" s="57"/>
      <c r="E27" s="60"/>
      <c r="F27" s="57"/>
      <c r="G27" s="57"/>
      <c r="H27" s="57"/>
      <c r="I27" s="57"/>
    </row>
    <row r="28" spans="1:9" ht="19.5" customHeight="1">
      <c r="A28" s="57"/>
      <c r="B28" s="57"/>
      <c r="C28" s="57"/>
      <c r="D28" s="57"/>
      <c r="E28" s="60"/>
      <c r="F28" s="57"/>
      <c r="G28" s="57"/>
      <c r="H28" s="57"/>
      <c r="I28" s="57"/>
    </row>
    <row r="29" spans="1:9" ht="19.5" customHeight="1">
      <c r="A29" s="57"/>
      <c r="B29" s="57"/>
      <c r="C29" s="57"/>
      <c r="D29" s="57"/>
      <c r="E29" s="60"/>
      <c r="F29" s="57"/>
      <c r="G29" s="57"/>
      <c r="H29" s="57"/>
      <c r="I29" s="57"/>
    </row>
    <row r="30" spans="1:9" ht="19.5" customHeight="1">
      <c r="A30" s="57"/>
      <c r="B30" s="57"/>
      <c r="C30" s="57"/>
      <c r="D30" s="57"/>
      <c r="E30" s="60"/>
      <c r="F30" s="57"/>
      <c r="G30" s="57"/>
      <c r="H30" s="57"/>
      <c r="I30" s="57"/>
    </row>
    <row r="31" spans="1:9" ht="19.5" customHeight="1">
      <c r="A31" s="57"/>
      <c r="B31" s="57"/>
      <c r="C31" s="57"/>
      <c r="D31" s="57"/>
      <c r="E31" s="60"/>
      <c r="F31" s="57"/>
      <c r="G31" s="57"/>
      <c r="H31" s="57"/>
      <c r="I31" s="5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212" t="s">
        <v>299</v>
      </c>
      <c r="B2" s="212"/>
      <c r="C2" s="212"/>
      <c r="D2" s="212"/>
      <c r="E2" s="212"/>
      <c r="F2" s="212"/>
      <c r="G2" s="212"/>
      <c r="H2" s="212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227" t="s">
        <v>306</v>
      </c>
      <c r="B3" s="227"/>
      <c r="C3" s="227"/>
      <c r="D3" s="227"/>
      <c r="E3" s="5"/>
      <c r="F3" s="6"/>
      <c r="G3" s="6"/>
      <c r="H3" s="7" t="s">
        <v>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53</v>
      </c>
      <c r="B4" s="8"/>
      <c r="C4" s="8"/>
      <c r="D4" s="9"/>
      <c r="E4" s="10"/>
      <c r="F4" s="218" t="s">
        <v>300</v>
      </c>
      <c r="G4" s="218"/>
      <c r="H4" s="218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2" t="s">
        <v>64</v>
      </c>
      <c r="B5" s="13"/>
      <c r="C5" s="14"/>
      <c r="D5" s="263" t="s">
        <v>65</v>
      </c>
      <c r="E5" s="196" t="s">
        <v>102</v>
      </c>
      <c r="F5" s="217" t="s">
        <v>54</v>
      </c>
      <c r="G5" s="217" t="s">
        <v>98</v>
      </c>
      <c r="H5" s="218" t="s">
        <v>99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74</v>
      </c>
      <c r="B6" s="17" t="s">
        <v>75</v>
      </c>
      <c r="C6" s="18" t="s">
        <v>76</v>
      </c>
      <c r="D6" s="267"/>
      <c r="E6" s="197"/>
      <c r="F6" s="240"/>
      <c r="G6" s="240"/>
      <c r="H6" s="268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/>
      <c r="B7" s="18"/>
      <c r="C7" s="18"/>
      <c r="D7" s="19"/>
      <c r="E7" s="24"/>
      <c r="F7" s="21"/>
      <c r="G7" s="25"/>
      <c r="H7" s="22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s="1" customFormat="1" ht="19.5" customHeight="1">
      <c r="A8" s="26"/>
      <c r="B8" s="26"/>
      <c r="C8" s="26"/>
      <c r="D8" s="26"/>
      <c r="E8" s="27"/>
      <c r="F8" s="28"/>
      <c r="G8" s="29"/>
      <c r="H8" s="28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" customFormat="1" ht="19.5" customHeight="1">
      <c r="A9" s="26"/>
      <c r="B9" s="26"/>
      <c r="C9" s="26"/>
      <c r="D9" s="26"/>
      <c r="E9" s="27"/>
      <c r="F9" s="28"/>
      <c r="G9" s="29"/>
      <c r="H9" s="28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s="1" customFormat="1" ht="19.5" customHeight="1">
      <c r="A10" s="26"/>
      <c r="B10" s="26"/>
      <c r="C10" s="26"/>
      <c r="D10" s="26"/>
      <c r="E10" s="27"/>
      <c r="F10" s="28"/>
      <c r="G10" s="29"/>
      <c r="H10" s="28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0"/>
      <c r="B12" s="30"/>
      <c r="C12" s="30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0"/>
      <c r="B13" s="30"/>
      <c r="C13" s="30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0"/>
      <c r="B15" s="30"/>
      <c r="C15" s="30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0"/>
      <c r="C16" s="30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0"/>
      <c r="D17" s="30"/>
      <c r="E17" s="32"/>
      <c r="F17" s="32"/>
      <c r="G17" s="32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2"/>
      <c r="B18" s="32"/>
      <c r="C18" s="30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0"/>
      <c r="B19" s="32"/>
      <c r="C19" s="30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0"/>
      <c r="B20" s="32"/>
      <c r="C20" s="32"/>
      <c r="D20" s="32"/>
      <c r="E20" s="32"/>
      <c r="F20" s="32"/>
      <c r="G20" s="32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32"/>
      <c r="B21" s="32"/>
      <c r="C21" s="32"/>
      <c r="D21" s="31"/>
      <c r="E21" s="31"/>
      <c r="F21" s="31"/>
      <c r="G21" s="31"/>
      <c r="H21" s="31"/>
      <c r="I21" s="32"/>
      <c r="J21" s="3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2"/>
      <c r="E23" s="32"/>
      <c r="F23" s="32"/>
      <c r="G23" s="32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3"/>
      <c r="F34" s="33"/>
      <c r="G34" s="33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4"/>
      <c r="F36" s="34"/>
      <c r="G36" s="34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3" sqref="D33"/>
    </sheetView>
  </sheetViews>
  <sheetFormatPr defaultColWidth="8.66015625" defaultRowHeight="20.25" customHeight="1"/>
  <cols>
    <col min="1" max="1" width="35.16015625" style="0" customWidth="1"/>
    <col min="2" max="2" width="22.83203125" style="82" customWidth="1"/>
    <col min="3" max="3" width="45" style="0" customWidth="1"/>
    <col min="4" max="4" width="29.16015625" style="125" customWidth="1"/>
  </cols>
  <sheetData>
    <row r="1" spans="1:28" ht="20.25" customHeight="1">
      <c r="A1" s="126"/>
      <c r="B1" s="178"/>
      <c r="C1" s="126"/>
      <c r="D1" s="84" t="s">
        <v>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0.25" customHeight="1">
      <c r="A2" s="212" t="s">
        <v>1</v>
      </c>
      <c r="B2" s="212"/>
      <c r="C2" s="212"/>
      <c r="D2" s="21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8" ht="20.25" customHeight="1">
      <c r="A3" s="46" t="s">
        <v>304</v>
      </c>
      <c r="B3" s="179"/>
      <c r="C3" s="43"/>
      <c r="D3" s="86" t="s">
        <v>3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8" ht="20.25" customHeight="1">
      <c r="A4" s="213" t="s">
        <v>4</v>
      </c>
      <c r="B4" s="214"/>
      <c r="C4" s="215" t="s">
        <v>5</v>
      </c>
      <c r="D4" s="215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28" ht="24.75" customHeight="1">
      <c r="A5" s="130" t="s">
        <v>6</v>
      </c>
      <c r="B5" s="132" t="s">
        <v>303</v>
      </c>
      <c r="C5" s="130" t="s">
        <v>6</v>
      </c>
      <c r="D5" s="132" t="s">
        <v>303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28" ht="20.25" customHeight="1">
      <c r="A6" s="145" t="s">
        <v>7</v>
      </c>
      <c r="B6" s="202">
        <v>8403986</v>
      </c>
      <c r="C6" s="145" t="s">
        <v>8</v>
      </c>
      <c r="D6" s="138">
        <v>200000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28" ht="20.25" customHeight="1">
      <c r="A7" s="145" t="s">
        <v>9</v>
      </c>
      <c r="B7" s="202">
        <v>70000000</v>
      </c>
      <c r="C7" s="145" t="s">
        <v>10</v>
      </c>
      <c r="D7" s="138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8" ht="20.25" customHeight="1">
      <c r="A8" s="145" t="s">
        <v>11</v>
      </c>
      <c r="B8" s="138">
        <v>0</v>
      </c>
      <c r="C8" s="145" t="s">
        <v>12</v>
      </c>
      <c r="D8" s="138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28" ht="20.25" customHeight="1">
      <c r="A9" s="145" t="s">
        <v>13</v>
      </c>
      <c r="B9" s="138">
        <v>0</v>
      </c>
      <c r="C9" s="145" t="s">
        <v>14</v>
      </c>
      <c r="D9" s="138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28" ht="20.25" customHeight="1">
      <c r="A10" s="145" t="s">
        <v>15</v>
      </c>
      <c r="B10" s="138">
        <v>0</v>
      </c>
      <c r="C10" s="145" t="s">
        <v>16</v>
      </c>
      <c r="D10" s="138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28" ht="20.25" customHeight="1">
      <c r="A11" s="145" t="s">
        <v>17</v>
      </c>
      <c r="B11" s="138">
        <v>0</v>
      </c>
      <c r="C11" s="145" t="s">
        <v>18</v>
      </c>
      <c r="D11" s="138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28" ht="20.25" customHeight="1">
      <c r="A12" s="145"/>
      <c r="B12" s="138"/>
      <c r="C12" s="145" t="s">
        <v>19</v>
      </c>
      <c r="D12" s="138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ht="20.25" customHeight="1">
      <c r="A13" s="143"/>
      <c r="B13" s="138"/>
      <c r="C13" s="145" t="s">
        <v>20</v>
      </c>
      <c r="D13" s="138">
        <v>701874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20.25" customHeight="1">
      <c r="A14" s="143"/>
      <c r="B14" s="138"/>
      <c r="C14" s="145" t="s">
        <v>21</v>
      </c>
      <c r="D14" s="138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20.25" customHeight="1">
      <c r="A15" s="143"/>
      <c r="B15" s="138"/>
      <c r="C15" s="145" t="s">
        <v>22</v>
      </c>
      <c r="D15" s="138">
        <v>238087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28" ht="20.25" customHeight="1">
      <c r="A16" s="143"/>
      <c r="B16" s="138"/>
      <c r="C16" s="145" t="s">
        <v>23</v>
      </c>
      <c r="D16" s="138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20.25" customHeight="1">
      <c r="A17" s="143"/>
      <c r="B17" s="138"/>
      <c r="C17" s="145" t="s">
        <v>24</v>
      </c>
      <c r="D17" s="69">
        <v>77025890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20.25" customHeight="1">
      <c r="A18" s="143"/>
      <c r="B18" s="138"/>
      <c r="C18" s="145" t="s">
        <v>25</v>
      </c>
      <c r="D18" s="138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1:28" ht="20.25" customHeight="1">
      <c r="A19" s="143"/>
      <c r="B19" s="138"/>
      <c r="C19" s="145" t="s">
        <v>26</v>
      </c>
      <c r="D19" s="138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20.25" customHeight="1">
      <c r="A20" s="143"/>
      <c r="B20" s="138"/>
      <c r="C20" s="145" t="s">
        <v>27</v>
      </c>
      <c r="D20" s="138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1:28" ht="20.25" customHeight="1">
      <c r="A21" s="143"/>
      <c r="B21" s="138"/>
      <c r="C21" s="145" t="s">
        <v>28</v>
      </c>
      <c r="D21" s="138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 ht="20.25" customHeight="1">
      <c r="A22" s="143"/>
      <c r="B22" s="138"/>
      <c r="C22" s="145" t="s">
        <v>29</v>
      </c>
      <c r="D22" s="138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1:28" ht="20.25" customHeight="1">
      <c r="A23" s="143"/>
      <c r="B23" s="138"/>
      <c r="C23" s="145" t="s">
        <v>30</v>
      </c>
      <c r="D23" s="138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</row>
    <row r="24" spans="1:28" ht="20.25" customHeight="1">
      <c r="A24" s="143"/>
      <c r="B24" s="138"/>
      <c r="C24" s="145" t="s">
        <v>31</v>
      </c>
      <c r="D24" s="138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  <row r="25" spans="1:28" ht="20.25" customHeight="1">
      <c r="A25" s="143"/>
      <c r="B25" s="138"/>
      <c r="C25" s="145" t="s">
        <v>32</v>
      </c>
      <c r="D25" s="138">
        <v>238135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 ht="20.25" customHeight="1">
      <c r="A26" s="145"/>
      <c r="B26" s="138"/>
      <c r="C26" s="145" t="s">
        <v>33</v>
      </c>
      <c r="D26" s="138">
        <v>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</row>
    <row r="27" spans="1:28" ht="20.25" customHeight="1">
      <c r="A27" s="145"/>
      <c r="B27" s="138"/>
      <c r="C27" s="145" t="s">
        <v>34</v>
      </c>
      <c r="D27" s="138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1:28" ht="20.25" customHeight="1">
      <c r="A28" s="145"/>
      <c r="B28" s="138"/>
      <c r="C28" s="145" t="s">
        <v>35</v>
      </c>
      <c r="D28" s="138">
        <v>0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1:28" ht="20.25" customHeight="1">
      <c r="A29" s="145"/>
      <c r="B29" s="138"/>
      <c r="C29" s="145" t="s">
        <v>36</v>
      </c>
      <c r="D29" s="138">
        <v>0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1:28" ht="20.25" customHeight="1">
      <c r="A30" s="145"/>
      <c r="B30" s="138"/>
      <c r="C30" s="145" t="s">
        <v>37</v>
      </c>
      <c r="D30" s="138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28" ht="20.25" customHeight="1">
      <c r="A31" s="145"/>
      <c r="B31" s="138"/>
      <c r="C31" s="145" t="s">
        <v>38</v>
      </c>
      <c r="D31" s="138">
        <v>0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28" ht="20.25" customHeight="1">
      <c r="A32" s="145"/>
      <c r="B32" s="138"/>
      <c r="C32" s="145" t="s">
        <v>39</v>
      </c>
      <c r="D32" s="138">
        <v>0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ht="20.25" customHeight="1">
      <c r="A33" s="145"/>
      <c r="B33" s="138"/>
      <c r="C33" s="145" t="s">
        <v>40</v>
      </c>
      <c r="D33" s="138">
        <v>0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ht="20.25" customHeight="1">
      <c r="A34" s="145"/>
      <c r="B34" s="138"/>
      <c r="C34" s="145" t="s">
        <v>41</v>
      </c>
      <c r="D34" s="138">
        <v>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ht="20.25" customHeight="1">
      <c r="A35" s="145"/>
      <c r="B35" s="138"/>
      <c r="C35" s="145"/>
      <c r="D35" s="151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ht="20.25" customHeight="1">
      <c r="A36" s="130" t="s">
        <v>42</v>
      </c>
      <c r="B36" s="151">
        <f>SUM(B6:B35)</f>
        <v>78403986</v>
      </c>
      <c r="C36" s="130" t="s">
        <v>43</v>
      </c>
      <c r="D36" s="151">
        <f>SUM(D6:D34)</f>
        <v>78403986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ht="20.25" customHeight="1">
      <c r="A37" s="145" t="s">
        <v>44</v>
      </c>
      <c r="B37" s="138">
        <v>0</v>
      </c>
      <c r="C37" s="145" t="s">
        <v>45</v>
      </c>
      <c r="D37" s="138">
        <v>0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ht="20.25" customHeight="1">
      <c r="A38" s="145" t="s">
        <v>46</v>
      </c>
      <c r="B38" s="138"/>
      <c r="C38" s="145" t="s">
        <v>47</v>
      </c>
      <c r="D38" s="138">
        <v>0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ht="20.25" customHeight="1">
      <c r="A39" s="145"/>
      <c r="B39" s="138"/>
      <c r="C39" s="145" t="s">
        <v>48</v>
      </c>
      <c r="D39" s="138">
        <v>0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ht="20.25" customHeight="1">
      <c r="A40" s="145"/>
      <c r="B40" s="151"/>
      <c r="C40" s="145"/>
      <c r="D40" s="151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</row>
    <row r="41" spans="1:28" ht="20.25" customHeight="1">
      <c r="A41" s="130" t="s">
        <v>49</v>
      </c>
      <c r="B41" s="151">
        <f>SUM(B36:B38)</f>
        <v>78403986</v>
      </c>
      <c r="C41" s="130" t="s">
        <v>50</v>
      </c>
      <c r="D41" s="151">
        <f>SUM(D36,D37,D39)</f>
        <v>78403986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</row>
    <row r="42" spans="1:28" ht="20.25" customHeight="1">
      <c r="A42" s="160"/>
      <c r="B42" s="180"/>
      <c r="C42" s="162"/>
      <c r="D42" s="127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portrait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1">
      <selection activeCell="J13" sqref="J13"/>
    </sheetView>
  </sheetViews>
  <sheetFormatPr defaultColWidth="9.16015625" defaultRowHeight="12.75" customHeight="1"/>
  <cols>
    <col min="1" max="3" width="5.16015625" style="0" customWidth="1"/>
    <col min="4" max="4" width="9.5" style="0" customWidth="1"/>
    <col min="5" max="5" width="34.5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11"/>
      <c r="T1" s="177" t="s">
        <v>51</v>
      </c>
    </row>
    <row r="2" spans="1:20" ht="19.5" customHeigh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9.5" customHeight="1">
      <c r="A3" s="216" t="s">
        <v>306</v>
      </c>
      <c r="B3" s="216"/>
      <c r="C3" s="216"/>
      <c r="D3" s="5"/>
      <c r="E3" s="5"/>
      <c r="F3" s="47"/>
      <c r="G3" s="47"/>
      <c r="H3" s="47"/>
      <c r="I3" s="47"/>
      <c r="J3" s="112"/>
      <c r="K3" s="112"/>
      <c r="L3" s="112"/>
      <c r="M3" s="112"/>
      <c r="N3" s="112"/>
      <c r="O3" s="112"/>
      <c r="P3" s="112"/>
      <c r="Q3" s="112"/>
      <c r="R3" s="112"/>
      <c r="S3" s="35"/>
      <c r="T3" s="7" t="s">
        <v>3</v>
      </c>
    </row>
    <row r="4" spans="1:20" ht="19.5" customHeight="1">
      <c r="A4" s="12" t="s">
        <v>53</v>
      </c>
      <c r="B4" s="12"/>
      <c r="C4" s="12"/>
      <c r="D4" s="12"/>
      <c r="E4" s="12"/>
      <c r="F4" s="217" t="s">
        <v>54</v>
      </c>
      <c r="G4" s="218" t="s">
        <v>55</v>
      </c>
      <c r="H4" s="217" t="s">
        <v>56</v>
      </c>
      <c r="I4" s="217" t="s">
        <v>57</v>
      </c>
      <c r="J4" s="217" t="s">
        <v>58</v>
      </c>
      <c r="K4" s="217" t="s">
        <v>59</v>
      </c>
      <c r="L4" s="217"/>
      <c r="M4" s="220" t="s">
        <v>60</v>
      </c>
      <c r="N4" s="176" t="s">
        <v>61</v>
      </c>
      <c r="O4" s="176"/>
      <c r="P4" s="176"/>
      <c r="Q4" s="176"/>
      <c r="R4" s="176"/>
      <c r="S4" s="217" t="s">
        <v>62</v>
      </c>
      <c r="T4" s="217" t="s">
        <v>63</v>
      </c>
    </row>
    <row r="5" spans="1:20" ht="19.5" customHeight="1">
      <c r="A5" s="12" t="s">
        <v>64</v>
      </c>
      <c r="B5" s="12"/>
      <c r="C5" s="12"/>
      <c r="D5" s="217" t="s">
        <v>65</v>
      </c>
      <c r="E5" s="217" t="s">
        <v>66</v>
      </c>
      <c r="F5" s="217"/>
      <c r="G5" s="218"/>
      <c r="H5" s="217"/>
      <c r="I5" s="217"/>
      <c r="J5" s="217"/>
      <c r="K5" s="219" t="s">
        <v>67</v>
      </c>
      <c r="L5" s="217" t="s">
        <v>68</v>
      </c>
      <c r="M5" s="220"/>
      <c r="N5" s="217" t="s">
        <v>69</v>
      </c>
      <c r="O5" s="217" t="s">
        <v>70</v>
      </c>
      <c r="P5" s="217" t="s">
        <v>71</v>
      </c>
      <c r="Q5" s="217" t="s">
        <v>72</v>
      </c>
      <c r="R5" s="217" t="s">
        <v>73</v>
      </c>
      <c r="S5" s="217"/>
      <c r="T5" s="217"/>
    </row>
    <row r="6" spans="1:20" ht="30.75" customHeight="1">
      <c r="A6" s="174" t="s">
        <v>74</v>
      </c>
      <c r="B6" s="63" t="s">
        <v>75</v>
      </c>
      <c r="C6" s="174" t="s">
        <v>76</v>
      </c>
      <c r="D6" s="217"/>
      <c r="E6" s="217"/>
      <c r="F6" s="217"/>
      <c r="G6" s="218"/>
      <c r="H6" s="217"/>
      <c r="I6" s="217"/>
      <c r="J6" s="217"/>
      <c r="K6" s="219"/>
      <c r="L6" s="217"/>
      <c r="M6" s="220"/>
      <c r="N6" s="217"/>
      <c r="O6" s="217"/>
      <c r="P6" s="217"/>
      <c r="Q6" s="217"/>
      <c r="R6" s="217"/>
      <c r="S6" s="217"/>
      <c r="T6" s="217"/>
    </row>
    <row r="7" spans="1:20" ht="24" customHeight="1">
      <c r="A7" s="68"/>
      <c r="B7" s="68"/>
      <c r="C7" s="68"/>
      <c r="D7" s="68"/>
      <c r="E7" s="65" t="s">
        <v>54</v>
      </c>
      <c r="F7" s="15">
        <f>SUM(F8:F18)</f>
        <v>78403986</v>
      </c>
      <c r="G7" s="15">
        <f aca="true" t="shared" si="0" ref="G7:T7">SUM(G9:G18)</f>
        <v>0</v>
      </c>
      <c r="H7" s="15">
        <f>SUM(H8:H18)</f>
        <v>8403986</v>
      </c>
      <c r="I7" s="15">
        <f t="shared" si="0"/>
        <v>70000000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</row>
    <row r="8" spans="1:20" ht="24" customHeight="1">
      <c r="A8" s="68" t="s">
        <v>308</v>
      </c>
      <c r="B8" s="68" t="s">
        <v>309</v>
      </c>
      <c r="C8" s="68" t="s">
        <v>310</v>
      </c>
      <c r="D8" s="68" t="s">
        <v>311</v>
      </c>
      <c r="E8" s="203" t="s">
        <v>313</v>
      </c>
      <c r="F8" s="175">
        <v>200000</v>
      </c>
      <c r="G8" s="28"/>
      <c r="H8" s="175">
        <v>200000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173" customFormat="1" ht="24" customHeight="1">
      <c r="A9" s="68" t="s">
        <v>77</v>
      </c>
      <c r="B9" s="68" t="s">
        <v>78</v>
      </c>
      <c r="C9" s="68" t="s">
        <v>79</v>
      </c>
      <c r="D9" s="68" t="s">
        <v>311</v>
      </c>
      <c r="E9" s="91" t="s">
        <v>80</v>
      </c>
      <c r="F9" s="175">
        <v>384360</v>
      </c>
      <c r="G9" s="28"/>
      <c r="H9" s="175">
        <v>384360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173" customFormat="1" ht="24" customHeight="1">
      <c r="A10" s="68" t="s">
        <v>77</v>
      </c>
      <c r="B10" s="68" t="s">
        <v>78</v>
      </c>
      <c r="C10" s="68" t="s">
        <v>78</v>
      </c>
      <c r="D10" s="68" t="s">
        <v>311</v>
      </c>
      <c r="E10" s="91" t="s">
        <v>81</v>
      </c>
      <c r="F10" s="175">
        <v>317514</v>
      </c>
      <c r="G10" s="28"/>
      <c r="H10" s="175">
        <v>317514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4" customHeight="1">
      <c r="A11" s="68" t="s">
        <v>82</v>
      </c>
      <c r="B11" s="68" t="s">
        <v>83</v>
      </c>
      <c r="C11" s="68" t="s">
        <v>79</v>
      </c>
      <c r="D11" s="68" t="s">
        <v>311</v>
      </c>
      <c r="E11" s="91" t="s">
        <v>84</v>
      </c>
      <c r="F11" s="175">
        <v>138900</v>
      </c>
      <c r="G11" s="28"/>
      <c r="H11" s="175">
        <v>138900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4" customHeight="1">
      <c r="A12" s="68" t="s">
        <v>82</v>
      </c>
      <c r="B12" s="68" t="s">
        <v>83</v>
      </c>
      <c r="C12" s="68" t="s">
        <v>314</v>
      </c>
      <c r="D12" s="68" t="s">
        <v>311</v>
      </c>
      <c r="E12" s="91" t="s">
        <v>315</v>
      </c>
      <c r="F12" s="175">
        <v>99187</v>
      </c>
      <c r="G12" s="28"/>
      <c r="H12" s="175">
        <v>99187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4" customHeight="1">
      <c r="A13" s="68" t="s">
        <v>317</v>
      </c>
      <c r="B13" s="68" t="s">
        <v>318</v>
      </c>
      <c r="C13" s="68" t="s">
        <v>79</v>
      </c>
      <c r="D13" s="68" t="s">
        <v>311</v>
      </c>
      <c r="E13" s="91" t="s">
        <v>320</v>
      </c>
      <c r="F13" s="175">
        <v>3225890</v>
      </c>
      <c r="G13" s="28"/>
      <c r="H13" s="175">
        <v>3225890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4" customHeight="1">
      <c r="A14" s="68" t="s">
        <v>317</v>
      </c>
      <c r="B14" s="68" t="s">
        <v>321</v>
      </c>
      <c r="C14" s="68" t="s">
        <v>321</v>
      </c>
      <c r="D14" s="68" t="s">
        <v>311</v>
      </c>
      <c r="E14" s="91" t="s">
        <v>323</v>
      </c>
      <c r="F14" s="175">
        <v>3800000</v>
      </c>
      <c r="G14" s="28"/>
      <c r="H14" s="175">
        <v>3800000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4" customHeight="1">
      <c r="A15" s="26" t="s">
        <v>94</v>
      </c>
      <c r="B15" s="26" t="s">
        <v>85</v>
      </c>
      <c r="C15" s="26" t="s">
        <v>79</v>
      </c>
      <c r="D15" s="68" t="s">
        <v>311</v>
      </c>
      <c r="E15" s="205" t="s">
        <v>95</v>
      </c>
      <c r="F15" s="206">
        <v>238135</v>
      </c>
      <c r="G15" s="28"/>
      <c r="H15" s="208">
        <v>238135</v>
      </c>
      <c r="I15" s="18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4" customHeight="1">
      <c r="A16" s="204" t="s">
        <v>316</v>
      </c>
      <c r="B16" s="204" t="s">
        <v>273</v>
      </c>
      <c r="C16" s="204" t="s">
        <v>79</v>
      </c>
      <c r="D16" s="68" t="s">
        <v>311</v>
      </c>
      <c r="E16" s="91" t="s">
        <v>324</v>
      </c>
      <c r="F16" s="207">
        <v>20000000</v>
      </c>
      <c r="G16" s="28"/>
      <c r="H16" s="209"/>
      <c r="I16" s="207">
        <v>20000000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4" customHeight="1">
      <c r="A17" s="204" t="s">
        <v>316</v>
      </c>
      <c r="B17" s="204" t="s">
        <v>90</v>
      </c>
      <c r="C17" s="204" t="s">
        <v>79</v>
      </c>
      <c r="D17" s="68" t="s">
        <v>311</v>
      </c>
      <c r="E17" s="91" t="s">
        <v>325</v>
      </c>
      <c r="F17" s="207">
        <v>18700000</v>
      </c>
      <c r="G17" s="28"/>
      <c r="H17" s="209"/>
      <c r="I17" s="207">
        <v>18700000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4" customHeight="1">
      <c r="A18" s="204" t="s">
        <v>316</v>
      </c>
      <c r="B18" s="204" t="s">
        <v>271</v>
      </c>
      <c r="C18" s="204" t="s">
        <v>86</v>
      </c>
      <c r="D18" s="68" t="s">
        <v>311</v>
      </c>
      <c r="E18" s="91" t="s">
        <v>326</v>
      </c>
      <c r="F18" s="207">
        <v>31300000</v>
      </c>
      <c r="G18" s="28"/>
      <c r="H18" s="209"/>
      <c r="I18" s="207">
        <v>31300000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</sheetData>
  <sheetProtection/>
  <mergeCells count="20">
    <mergeCell ref="S4:S6"/>
    <mergeCell ref="T4:T6"/>
    <mergeCell ref="O5:O6"/>
    <mergeCell ref="P5:P6"/>
    <mergeCell ref="Q5:Q6"/>
    <mergeCell ref="R5:R6"/>
    <mergeCell ref="K5:K6"/>
    <mergeCell ref="L5:L6"/>
    <mergeCell ref="M4:M6"/>
    <mergeCell ref="N5:N6"/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2.66015625" style="73" customWidth="1"/>
    <col min="7" max="7" width="17.83203125" style="73" customWidth="1"/>
    <col min="8" max="8" width="16.83203125" style="73" customWidth="1"/>
    <col min="9" max="9" width="15.33203125" style="0" customWidth="1"/>
    <col min="10" max="10" width="17.66015625" style="0" customWidth="1"/>
  </cols>
  <sheetData>
    <row r="1" spans="1:10" ht="19.5" customHeight="1">
      <c r="A1" s="43"/>
      <c r="B1" s="164"/>
      <c r="C1" s="164"/>
      <c r="D1" s="164"/>
      <c r="E1" s="164"/>
      <c r="F1" s="165"/>
      <c r="G1" s="165"/>
      <c r="H1" s="165"/>
      <c r="I1" s="164"/>
      <c r="J1" s="170" t="s">
        <v>96</v>
      </c>
    </row>
    <row r="2" spans="1:10" ht="19.5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9.5" customHeight="1">
      <c r="A3" s="216" t="s">
        <v>306</v>
      </c>
      <c r="B3" s="216"/>
      <c r="C3" s="46"/>
      <c r="D3" s="46"/>
      <c r="E3" s="46"/>
      <c r="F3" s="165"/>
      <c r="G3" s="165"/>
      <c r="H3" s="165"/>
      <c r="I3" s="171"/>
      <c r="J3" s="7" t="s">
        <v>3</v>
      </c>
    </row>
    <row r="4" spans="1:10" ht="19.5" customHeight="1">
      <c r="A4" s="166" t="s">
        <v>53</v>
      </c>
      <c r="B4" s="166"/>
      <c r="C4" s="166"/>
      <c r="D4" s="166"/>
      <c r="E4" s="166"/>
      <c r="F4" s="222" t="s">
        <v>54</v>
      </c>
      <c r="G4" s="222" t="s">
        <v>98</v>
      </c>
      <c r="H4" s="221" t="s">
        <v>99</v>
      </c>
      <c r="I4" s="221" t="s">
        <v>100</v>
      </c>
      <c r="J4" s="221" t="s">
        <v>101</v>
      </c>
    </row>
    <row r="5" spans="1:10" ht="19.5" customHeight="1">
      <c r="A5" s="166" t="s">
        <v>64</v>
      </c>
      <c r="B5" s="166"/>
      <c r="C5" s="166"/>
      <c r="D5" s="221" t="s">
        <v>65</v>
      </c>
      <c r="E5" s="221" t="s">
        <v>102</v>
      </c>
      <c r="F5" s="222"/>
      <c r="G5" s="222"/>
      <c r="H5" s="221"/>
      <c r="I5" s="221"/>
      <c r="J5" s="221"/>
    </row>
    <row r="6" spans="1:10" ht="20.25" customHeight="1">
      <c r="A6" s="167" t="s">
        <v>74</v>
      </c>
      <c r="B6" s="167" t="s">
        <v>75</v>
      </c>
      <c r="C6" s="168" t="s">
        <v>76</v>
      </c>
      <c r="D6" s="221"/>
      <c r="E6" s="221"/>
      <c r="F6" s="222"/>
      <c r="G6" s="222"/>
      <c r="H6" s="221"/>
      <c r="I6" s="221"/>
      <c r="J6" s="221"/>
    </row>
    <row r="7" spans="1:10" ht="25.5" customHeight="1">
      <c r="A7" s="68"/>
      <c r="B7" s="68"/>
      <c r="C7" s="68"/>
      <c r="D7" s="68"/>
      <c r="E7" s="68" t="s">
        <v>54</v>
      </c>
      <c r="F7" s="169">
        <f>F8+F9+F10+F11+F12+F13+F14+F15+F16+F17+F18</f>
        <v>78403986</v>
      </c>
      <c r="G7" s="169">
        <f>G8+G9+G10+G11+G12+G13+G14+G15+G16+G17+G18</f>
        <v>4403986</v>
      </c>
      <c r="H7" s="169">
        <f>H8+H9+H10+H11+H12+H13+H14+H15+H16+H17+H18</f>
        <v>74000000</v>
      </c>
      <c r="I7" s="172">
        <f>SUM(I8:I18)</f>
        <v>0</v>
      </c>
      <c r="J7" s="172">
        <f>SUM(J8:J18)</f>
        <v>0</v>
      </c>
    </row>
    <row r="8" spans="1:10" ht="25.5" customHeight="1">
      <c r="A8" s="26" t="s">
        <v>307</v>
      </c>
      <c r="B8" s="26" t="s">
        <v>83</v>
      </c>
      <c r="C8" s="26" t="s">
        <v>78</v>
      </c>
      <c r="D8" s="68" t="s">
        <v>327</v>
      </c>
      <c r="E8" s="205" t="s">
        <v>312</v>
      </c>
      <c r="F8" s="169">
        <f>G8+H8</f>
        <v>200000</v>
      </c>
      <c r="G8" s="208">
        <v>0</v>
      </c>
      <c r="H8" s="206">
        <v>200000</v>
      </c>
      <c r="I8" s="28"/>
      <c r="J8" s="28"/>
    </row>
    <row r="9" spans="1:10" ht="25.5" customHeight="1">
      <c r="A9" s="26" t="s">
        <v>77</v>
      </c>
      <c r="B9" s="26" t="s">
        <v>78</v>
      </c>
      <c r="C9" s="26" t="s">
        <v>79</v>
      </c>
      <c r="D9" s="68" t="s">
        <v>327</v>
      </c>
      <c r="E9" s="205" t="s">
        <v>80</v>
      </c>
      <c r="F9" s="169">
        <f aca="true" t="shared" si="0" ref="F9:F18">G9+H9</f>
        <v>384360</v>
      </c>
      <c r="G9" s="208">
        <v>384360</v>
      </c>
      <c r="H9" s="206">
        <v>0</v>
      </c>
      <c r="I9" s="28"/>
      <c r="J9" s="28"/>
    </row>
    <row r="10" spans="1:10" ht="25.5" customHeight="1">
      <c r="A10" s="26" t="s">
        <v>77</v>
      </c>
      <c r="B10" s="26" t="s">
        <v>78</v>
      </c>
      <c r="C10" s="26" t="s">
        <v>78</v>
      </c>
      <c r="D10" s="68" t="s">
        <v>327</v>
      </c>
      <c r="E10" s="205" t="s">
        <v>81</v>
      </c>
      <c r="F10" s="169">
        <f t="shared" si="0"/>
        <v>317514</v>
      </c>
      <c r="G10" s="208">
        <v>317514</v>
      </c>
      <c r="H10" s="206">
        <v>0</v>
      </c>
      <c r="I10" s="28"/>
      <c r="J10" s="28"/>
    </row>
    <row r="11" spans="1:10" ht="25.5" customHeight="1">
      <c r="A11" s="26" t="s">
        <v>82</v>
      </c>
      <c r="B11" s="26" t="s">
        <v>83</v>
      </c>
      <c r="C11" s="26" t="s">
        <v>79</v>
      </c>
      <c r="D11" s="68" t="s">
        <v>327</v>
      </c>
      <c r="E11" s="205" t="s">
        <v>84</v>
      </c>
      <c r="F11" s="169">
        <f t="shared" si="0"/>
        <v>138900</v>
      </c>
      <c r="G11" s="208">
        <v>138900</v>
      </c>
      <c r="H11" s="206">
        <v>0</v>
      </c>
      <c r="I11" s="28"/>
      <c r="J11" s="28"/>
    </row>
    <row r="12" spans="1:10" ht="25.5" customHeight="1">
      <c r="A12" s="26" t="s">
        <v>82</v>
      </c>
      <c r="B12" s="26" t="s">
        <v>83</v>
      </c>
      <c r="C12" s="26" t="s">
        <v>86</v>
      </c>
      <c r="D12" s="68" t="s">
        <v>327</v>
      </c>
      <c r="E12" s="205" t="s">
        <v>87</v>
      </c>
      <c r="F12" s="169">
        <f t="shared" si="0"/>
        <v>99187</v>
      </c>
      <c r="G12" s="208">
        <v>99187</v>
      </c>
      <c r="H12" s="206">
        <v>0</v>
      </c>
      <c r="I12" s="28"/>
      <c r="J12" s="28"/>
    </row>
    <row r="13" spans="1:10" ht="25.5" customHeight="1">
      <c r="A13" s="26" t="s">
        <v>316</v>
      </c>
      <c r="B13" s="26" t="s">
        <v>79</v>
      </c>
      <c r="C13" s="26" t="s">
        <v>79</v>
      </c>
      <c r="D13" s="68" t="s">
        <v>327</v>
      </c>
      <c r="E13" s="205" t="s">
        <v>319</v>
      </c>
      <c r="F13" s="169">
        <f t="shared" si="0"/>
        <v>3225890</v>
      </c>
      <c r="G13" s="208">
        <v>3225890</v>
      </c>
      <c r="H13" s="206">
        <v>0</v>
      </c>
      <c r="I13" s="28"/>
      <c r="J13" s="28"/>
    </row>
    <row r="14" spans="1:10" ht="25.5" customHeight="1">
      <c r="A14" s="26" t="s">
        <v>316</v>
      </c>
      <c r="B14" s="26" t="s">
        <v>92</v>
      </c>
      <c r="C14" s="26" t="s">
        <v>92</v>
      </c>
      <c r="D14" s="68" t="s">
        <v>327</v>
      </c>
      <c r="E14" s="205" t="s">
        <v>322</v>
      </c>
      <c r="F14" s="169">
        <f t="shared" si="0"/>
        <v>3800000</v>
      </c>
      <c r="G14" s="208">
        <v>0</v>
      </c>
      <c r="H14" s="206">
        <v>3800000</v>
      </c>
      <c r="I14" s="28"/>
      <c r="J14" s="28"/>
    </row>
    <row r="15" spans="1:10" ht="25.5" customHeight="1">
      <c r="A15" s="26" t="s">
        <v>94</v>
      </c>
      <c r="B15" s="26" t="s">
        <v>85</v>
      </c>
      <c r="C15" s="26" t="s">
        <v>79</v>
      </c>
      <c r="D15" s="68" t="s">
        <v>327</v>
      </c>
      <c r="E15" s="205" t="s">
        <v>95</v>
      </c>
      <c r="F15" s="169">
        <f t="shared" si="0"/>
        <v>238135</v>
      </c>
      <c r="G15" s="208">
        <v>238135</v>
      </c>
      <c r="H15" s="206">
        <v>0</v>
      </c>
      <c r="I15" s="28"/>
      <c r="J15" s="28"/>
    </row>
    <row r="16" spans="1:10" ht="25.5" customHeight="1">
      <c r="A16" s="204" t="s">
        <v>316</v>
      </c>
      <c r="B16" s="204" t="s">
        <v>273</v>
      </c>
      <c r="C16" s="204" t="s">
        <v>79</v>
      </c>
      <c r="D16" s="68" t="s">
        <v>327</v>
      </c>
      <c r="E16" s="91" t="s">
        <v>324</v>
      </c>
      <c r="F16" s="169">
        <f t="shared" si="0"/>
        <v>20000000</v>
      </c>
      <c r="G16" s="169"/>
      <c r="H16" s="169">
        <v>20000000</v>
      </c>
      <c r="I16" s="28"/>
      <c r="J16" s="28"/>
    </row>
    <row r="17" spans="1:10" ht="25.5" customHeight="1">
      <c r="A17" s="204" t="s">
        <v>316</v>
      </c>
      <c r="B17" s="204" t="s">
        <v>90</v>
      </c>
      <c r="C17" s="204" t="s">
        <v>79</v>
      </c>
      <c r="D17" s="68" t="s">
        <v>327</v>
      </c>
      <c r="E17" s="91" t="s">
        <v>325</v>
      </c>
      <c r="F17" s="169">
        <f t="shared" si="0"/>
        <v>18700000</v>
      </c>
      <c r="G17" s="169"/>
      <c r="H17" s="169">
        <v>18700000</v>
      </c>
      <c r="I17" s="28"/>
      <c r="J17" s="28"/>
    </row>
    <row r="18" spans="1:10" ht="25.5" customHeight="1">
      <c r="A18" s="204" t="s">
        <v>316</v>
      </c>
      <c r="B18" s="204" t="s">
        <v>271</v>
      </c>
      <c r="C18" s="204" t="s">
        <v>86</v>
      </c>
      <c r="D18" s="68" t="s">
        <v>327</v>
      </c>
      <c r="E18" s="91" t="s">
        <v>326</v>
      </c>
      <c r="F18" s="169">
        <f t="shared" si="0"/>
        <v>31300000</v>
      </c>
      <c r="G18" s="169"/>
      <c r="H18" s="169">
        <v>31300000</v>
      </c>
      <c r="I18" s="28"/>
      <c r="J18" s="28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9" sqref="F39"/>
    </sheetView>
  </sheetViews>
  <sheetFormatPr defaultColWidth="9.16015625" defaultRowHeight="20.25" customHeight="1"/>
  <cols>
    <col min="1" max="1" width="53.5" style="0" customWidth="1"/>
    <col min="2" max="2" width="24.83203125" style="125" customWidth="1"/>
    <col min="3" max="3" width="53.5" style="0" customWidth="1"/>
    <col min="4" max="5" width="24.83203125" style="125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6"/>
      <c r="B1" s="127"/>
      <c r="C1" s="126"/>
      <c r="D1" s="127"/>
      <c r="E1" s="127"/>
      <c r="F1" s="126"/>
      <c r="G1" s="126"/>
      <c r="H1" s="45" t="s">
        <v>103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4" ht="20.25" customHeight="1">
      <c r="A2" s="212" t="s">
        <v>104</v>
      </c>
      <c r="B2" s="212"/>
      <c r="C2" s="212"/>
      <c r="D2" s="212"/>
      <c r="E2" s="212"/>
      <c r="F2" s="212"/>
      <c r="G2" s="212"/>
      <c r="H2" s="212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20.25" customHeight="1">
      <c r="A3" s="46" t="s">
        <v>306</v>
      </c>
      <c r="B3" s="128"/>
      <c r="C3" s="43"/>
      <c r="D3" s="129"/>
      <c r="E3" s="129"/>
      <c r="F3" s="43"/>
      <c r="G3" s="43"/>
      <c r="H3" s="7" t="s">
        <v>3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ht="20.25" customHeight="1">
      <c r="A4" s="213" t="s">
        <v>4</v>
      </c>
      <c r="B4" s="214"/>
      <c r="C4" s="213" t="s">
        <v>5</v>
      </c>
      <c r="D4" s="223"/>
      <c r="E4" s="223"/>
      <c r="F4" s="223"/>
      <c r="G4" s="223"/>
      <c r="H4" s="214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1:34" ht="20.25" customHeight="1">
      <c r="A5" s="130" t="s">
        <v>6</v>
      </c>
      <c r="B5" s="131" t="s">
        <v>303</v>
      </c>
      <c r="C5" s="130" t="s">
        <v>6</v>
      </c>
      <c r="D5" s="132" t="s">
        <v>54</v>
      </c>
      <c r="E5" s="131" t="s">
        <v>105</v>
      </c>
      <c r="F5" s="133" t="s">
        <v>106</v>
      </c>
      <c r="G5" s="130" t="s">
        <v>107</v>
      </c>
      <c r="H5" s="133" t="s">
        <v>108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ht="20.25" customHeight="1">
      <c r="A6" s="134" t="s">
        <v>109</v>
      </c>
      <c r="B6" s="135">
        <f>B7+B8</f>
        <v>78403986</v>
      </c>
      <c r="C6" s="136" t="s">
        <v>110</v>
      </c>
      <c r="D6" s="135">
        <f>SUM(E6:H6)</f>
        <v>78403986</v>
      </c>
      <c r="E6" s="135">
        <f>SUM(E7:E35)</f>
        <v>8403986</v>
      </c>
      <c r="F6" s="210">
        <f>SUM(F7:F35)</f>
        <v>70000000</v>
      </c>
      <c r="G6" s="137">
        <f>SUM(G7:G35)</f>
        <v>0</v>
      </c>
      <c r="H6" s="137">
        <f>SUM(H7:H35)</f>
        <v>0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</row>
    <row r="7" spans="1:34" ht="20.25" customHeight="1">
      <c r="A7" s="134" t="s">
        <v>111</v>
      </c>
      <c r="B7" s="11">
        <v>8403986</v>
      </c>
      <c r="C7" s="136" t="s">
        <v>112</v>
      </c>
      <c r="D7" s="135">
        <f aca="true" t="shared" si="0" ref="D7:D35">SUM(E7:H7)</f>
        <v>200000</v>
      </c>
      <c r="E7" s="138">
        <v>200000</v>
      </c>
      <c r="F7" s="211">
        <v>0</v>
      </c>
      <c r="G7" s="141">
        <v>0</v>
      </c>
      <c r="H7" s="137">
        <v>0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0.25" customHeight="1">
      <c r="A8" s="134" t="s">
        <v>113</v>
      </c>
      <c r="B8" s="11">
        <v>70000000</v>
      </c>
      <c r="C8" s="136" t="s">
        <v>114</v>
      </c>
      <c r="D8" s="135">
        <f t="shared" si="0"/>
        <v>0</v>
      </c>
      <c r="E8" s="138"/>
      <c r="F8" s="211">
        <v>0</v>
      </c>
      <c r="G8" s="141">
        <v>0</v>
      </c>
      <c r="H8" s="137">
        <v>0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ht="20.25" customHeight="1">
      <c r="A9" s="134" t="s">
        <v>115</v>
      </c>
      <c r="B9" s="138"/>
      <c r="C9" s="136" t="s">
        <v>116</v>
      </c>
      <c r="D9" s="135">
        <f t="shared" si="0"/>
        <v>0</v>
      </c>
      <c r="E9" s="138"/>
      <c r="F9" s="211">
        <v>0</v>
      </c>
      <c r="G9" s="141">
        <v>0</v>
      </c>
      <c r="H9" s="137"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ht="20.25" customHeight="1">
      <c r="A10" s="134" t="s">
        <v>117</v>
      </c>
      <c r="B10" s="142"/>
      <c r="C10" s="136" t="s">
        <v>118</v>
      </c>
      <c r="D10" s="135">
        <f t="shared" si="0"/>
        <v>0</v>
      </c>
      <c r="E10" s="138"/>
      <c r="F10" s="211">
        <v>0</v>
      </c>
      <c r="G10" s="141">
        <v>0</v>
      </c>
      <c r="H10" s="137">
        <v>0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20.25" customHeight="1">
      <c r="A11" s="134" t="s">
        <v>111</v>
      </c>
      <c r="B11" s="135"/>
      <c r="C11" s="136" t="s">
        <v>119</v>
      </c>
      <c r="D11" s="135">
        <f t="shared" si="0"/>
        <v>0</v>
      </c>
      <c r="E11" s="138"/>
      <c r="F11" s="211">
        <v>0</v>
      </c>
      <c r="G11" s="141">
        <v>0</v>
      </c>
      <c r="H11" s="137">
        <v>0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20.25" customHeight="1">
      <c r="A12" s="134" t="s">
        <v>113</v>
      </c>
      <c r="B12" s="135"/>
      <c r="C12" s="136" t="s">
        <v>120</v>
      </c>
      <c r="D12" s="135">
        <f t="shared" si="0"/>
        <v>0</v>
      </c>
      <c r="E12" s="138"/>
      <c r="F12" s="211">
        <v>0</v>
      </c>
      <c r="G12" s="141">
        <v>0</v>
      </c>
      <c r="H12" s="137">
        <v>0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20.25" customHeight="1">
      <c r="A13" s="134" t="s">
        <v>115</v>
      </c>
      <c r="B13" s="135">
        <v>0</v>
      </c>
      <c r="C13" s="136" t="s">
        <v>121</v>
      </c>
      <c r="D13" s="135">
        <f t="shared" si="0"/>
        <v>0</v>
      </c>
      <c r="E13" s="138"/>
      <c r="F13" s="211">
        <v>0</v>
      </c>
      <c r="G13" s="141">
        <v>0</v>
      </c>
      <c r="H13" s="137"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ht="20.25" customHeight="1">
      <c r="A14" s="134" t="s">
        <v>122</v>
      </c>
      <c r="B14" s="138">
        <v>0</v>
      </c>
      <c r="C14" s="136" t="s">
        <v>123</v>
      </c>
      <c r="D14" s="135">
        <v>798467</v>
      </c>
      <c r="E14" s="138">
        <v>701874</v>
      </c>
      <c r="F14" s="211">
        <v>0</v>
      </c>
      <c r="G14" s="141">
        <v>0</v>
      </c>
      <c r="H14" s="137">
        <v>0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20.25" customHeight="1">
      <c r="A15" s="143"/>
      <c r="B15" s="144"/>
      <c r="C15" s="145" t="s">
        <v>124</v>
      </c>
      <c r="D15" s="135">
        <f t="shared" si="0"/>
        <v>0</v>
      </c>
      <c r="E15" s="138"/>
      <c r="F15" s="211">
        <v>0</v>
      </c>
      <c r="G15" s="141">
        <v>0</v>
      </c>
      <c r="H15" s="137">
        <v>0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20.25" customHeight="1">
      <c r="A16" s="143"/>
      <c r="B16" s="138"/>
      <c r="C16" s="145" t="s">
        <v>125</v>
      </c>
      <c r="D16" s="135">
        <f t="shared" si="0"/>
        <v>238087</v>
      </c>
      <c r="E16" s="138">
        <v>238087</v>
      </c>
      <c r="F16" s="211">
        <v>0</v>
      </c>
      <c r="G16" s="141">
        <v>0</v>
      </c>
      <c r="H16" s="137">
        <v>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20.25" customHeight="1">
      <c r="A17" s="143"/>
      <c r="B17" s="138"/>
      <c r="C17" s="145" t="s">
        <v>126</v>
      </c>
      <c r="D17" s="135">
        <f t="shared" si="0"/>
        <v>0</v>
      </c>
      <c r="E17" s="138"/>
      <c r="F17" s="211">
        <v>0</v>
      </c>
      <c r="G17" s="141">
        <v>0</v>
      </c>
      <c r="H17" s="137"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20.25" customHeight="1">
      <c r="A18" s="143"/>
      <c r="B18" s="138"/>
      <c r="C18" s="145" t="s">
        <v>127</v>
      </c>
      <c r="D18" s="135">
        <f t="shared" si="0"/>
        <v>77025890</v>
      </c>
      <c r="E18" s="69">
        <v>7025890</v>
      </c>
      <c r="F18" s="15">
        <v>70000000</v>
      </c>
      <c r="G18" s="141">
        <v>0</v>
      </c>
      <c r="H18" s="137">
        <v>0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20.25" customHeight="1">
      <c r="A19" s="143"/>
      <c r="B19" s="138"/>
      <c r="C19" s="145" t="s">
        <v>128</v>
      </c>
      <c r="D19" s="135">
        <f t="shared" si="0"/>
        <v>0</v>
      </c>
      <c r="E19" s="138"/>
      <c r="F19" s="140">
        <v>0</v>
      </c>
      <c r="G19" s="141">
        <v>0</v>
      </c>
      <c r="H19" s="137"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</row>
    <row r="20" spans="1:34" ht="20.25" customHeight="1">
      <c r="A20" s="143"/>
      <c r="B20" s="138"/>
      <c r="C20" s="145" t="s">
        <v>129</v>
      </c>
      <c r="D20" s="135">
        <f t="shared" si="0"/>
        <v>0</v>
      </c>
      <c r="E20" s="138"/>
      <c r="F20" s="140">
        <v>0</v>
      </c>
      <c r="G20" s="141">
        <v>0</v>
      </c>
      <c r="H20" s="137"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</row>
    <row r="21" spans="1:34" ht="20.25" customHeight="1">
      <c r="A21" s="143"/>
      <c r="B21" s="138"/>
      <c r="C21" s="145" t="s">
        <v>130</v>
      </c>
      <c r="D21" s="135">
        <f t="shared" si="0"/>
        <v>0</v>
      </c>
      <c r="E21" s="138"/>
      <c r="F21" s="140">
        <v>0</v>
      </c>
      <c r="G21" s="141">
        <v>0</v>
      </c>
      <c r="H21" s="137">
        <v>0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1:34" ht="20.25" customHeight="1">
      <c r="A22" s="143"/>
      <c r="B22" s="138"/>
      <c r="C22" s="145" t="s">
        <v>131</v>
      </c>
      <c r="D22" s="135">
        <f t="shared" si="0"/>
        <v>0</v>
      </c>
      <c r="E22" s="138"/>
      <c r="F22" s="140">
        <v>0</v>
      </c>
      <c r="G22" s="141">
        <v>0</v>
      </c>
      <c r="H22" s="137">
        <v>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ht="20.25" customHeight="1">
      <c r="A23" s="143"/>
      <c r="B23" s="138"/>
      <c r="C23" s="145" t="s">
        <v>132</v>
      </c>
      <c r="D23" s="135">
        <f t="shared" si="0"/>
        <v>0</v>
      </c>
      <c r="E23" s="138"/>
      <c r="F23" s="140">
        <v>0</v>
      </c>
      <c r="G23" s="141">
        <v>0</v>
      </c>
      <c r="H23" s="137">
        <v>0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ht="20.25" customHeight="1">
      <c r="A24" s="143"/>
      <c r="B24" s="138"/>
      <c r="C24" s="145" t="s">
        <v>133</v>
      </c>
      <c r="D24" s="135">
        <f t="shared" si="0"/>
        <v>0</v>
      </c>
      <c r="E24" s="138"/>
      <c r="F24" s="140">
        <v>0</v>
      </c>
      <c r="G24" s="141">
        <v>0</v>
      </c>
      <c r="H24" s="137"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34" ht="20.25" customHeight="1">
      <c r="A25" s="143"/>
      <c r="B25" s="138"/>
      <c r="C25" s="145" t="s">
        <v>134</v>
      </c>
      <c r="D25" s="135">
        <f t="shared" si="0"/>
        <v>0</v>
      </c>
      <c r="E25" s="138"/>
      <c r="F25" s="146"/>
      <c r="G25" s="141">
        <v>0</v>
      </c>
      <c r="H25" s="137">
        <v>0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ht="20.25" customHeight="1">
      <c r="A26" s="145"/>
      <c r="B26" s="138"/>
      <c r="C26" s="145" t="s">
        <v>135</v>
      </c>
      <c r="D26" s="135">
        <f t="shared" si="0"/>
        <v>238135</v>
      </c>
      <c r="E26" s="138">
        <v>238135</v>
      </c>
      <c r="F26" s="140">
        <v>0</v>
      </c>
      <c r="G26" s="141">
        <v>0</v>
      </c>
      <c r="H26" s="137">
        <v>0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4" ht="20.25" customHeight="1">
      <c r="A27" s="145"/>
      <c r="B27" s="138"/>
      <c r="C27" s="145" t="s">
        <v>136</v>
      </c>
      <c r="D27" s="135">
        <f t="shared" si="0"/>
        <v>0</v>
      </c>
      <c r="E27" s="139"/>
      <c r="F27" s="140">
        <v>0</v>
      </c>
      <c r="G27" s="141">
        <v>0</v>
      </c>
      <c r="H27" s="137">
        <v>0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</row>
    <row r="28" spans="1:34" ht="20.25" customHeight="1">
      <c r="A28" s="145"/>
      <c r="B28" s="138"/>
      <c r="C28" s="145" t="s">
        <v>137</v>
      </c>
      <c r="D28" s="135">
        <f t="shared" si="0"/>
        <v>0</v>
      </c>
      <c r="E28" s="139"/>
      <c r="F28" s="140">
        <v>0</v>
      </c>
      <c r="G28" s="141">
        <v>0</v>
      </c>
      <c r="H28" s="137"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</row>
    <row r="29" spans="1:34" ht="20.25" customHeight="1">
      <c r="A29" s="145"/>
      <c r="B29" s="138"/>
      <c r="C29" s="145" t="s">
        <v>138</v>
      </c>
      <c r="D29" s="135"/>
      <c r="E29" s="139"/>
      <c r="F29" s="140"/>
      <c r="G29" s="141"/>
      <c r="H29" s="137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</row>
    <row r="30" spans="1:34" ht="20.25" customHeight="1">
      <c r="A30" s="145"/>
      <c r="B30" s="138"/>
      <c r="C30" s="145" t="s">
        <v>139</v>
      </c>
      <c r="D30" s="135">
        <f t="shared" si="0"/>
        <v>0</v>
      </c>
      <c r="E30" s="139">
        <v>0</v>
      </c>
      <c r="F30" s="140">
        <v>0</v>
      </c>
      <c r="G30" s="141">
        <v>0</v>
      </c>
      <c r="H30" s="137">
        <v>0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</row>
    <row r="31" spans="1:34" ht="20.25" customHeight="1">
      <c r="A31" s="145"/>
      <c r="B31" s="138"/>
      <c r="C31" s="145" t="s">
        <v>140</v>
      </c>
      <c r="D31" s="135">
        <f t="shared" si="0"/>
        <v>0</v>
      </c>
      <c r="E31" s="139">
        <v>0</v>
      </c>
      <c r="F31" s="140">
        <v>0</v>
      </c>
      <c r="G31" s="141">
        <v>0</v>
      </c>
      <c r="H31" s="137"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</row>
    <row r="32" spans="1:34" ht="20.25" customHeight="1">
      <c r="A32" s="145"/>
      <c r="B32" s="138"/>
      <c r="C32" s="145" t="s">
        <v>141</v>
      </c>
      <c r="D32" s="135">
        <f t="shared" si="0"/>
        <v>0</v>
      </c>
      <c r="E32" s="139">
        <v>0</v>
      </c>
      <c r="F32" s="140">
        <v>0</v>
      </c>
      <c r="G32" s="141">
        <v>0</v>
      </c>
      <c r="H32" s="137">
        <v>0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1:34" ht="20.25" customHeight="1">
      <c r="A33" s="145"/>
      <c r="B33" s="138"/>
      <c r="C33" s="145" t="s">
        <v>142</v>
      </c>
      <c r="D33" s="135">
        <f t="shared" si="0"/>
        <v>0</v>
      </c>
      <c r="E33" s="139">
        <v>0</v>
      </c>
      <c r="F33" s="140">
        <v>0</v>
      </c>
      <c r="G33" s="141">
        <v>0</v>
      </c>
      <c r="H33" s="137"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</row>
    <row r="34" spans="1:34" ht="20.25" customHeight="1">
      <c r="A34" s="145"/>
      <c r="B34" s="138"/>
      <c r="C34" s="145" t="s">
        <v>143</v>
      </c>
      <c r="D34" s="135">
        <f t="shared" si="0"/>
        <v>0</v>
      </c>
      <c r="E34" s="139">
        <v>0</v>
      </c>
      <c r="F34" s="140">
        <v>0</v>
      </c>
      <c r="G34" s="141">
        <v>0</v>
      </c>
      <c r="H34" s="137">
        <v>0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</row>
    <row r="35" spans="1:34" ht="20.25" customHeight="1">
      <c r="A35" s="145"/>
      <c r="B35" s="138"/>
      <c r="C35" s="145" t="s">
        <v>144</v>
      </c>
      <c r="D35" s="135">
        <f t="shared" si="0"/>
        <v>0</v>
      </c>
      <c r="E35" s="147">
        <v>0</v>
      </c>
      <c r="F35" s="148">
        <v>0</v>
      </c>
      <c r="G35" s="149">
        <v>0</v>
      </c>
      <c r="H35" s="150">
        <v>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</row>
    <row r="36" spans="1:34" ht="20.25" customHeight="1">
      <c r="A36" s="130"/>
      <c r="B36" s="151"/>
      <c r="C36" s="130"/>
      <c r="D36" s="151"/>
      <c r="E36" s="152"/>
      <c r="F36" s="153"/>
      <c r="G36" s="154"/>
      <c r="H36" s="154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</row>
    <row r="37" spans="1:34" ht="20.25" customHeight="1">
      <c r="A37" s="145"/>
      <c r="B37" s="138"/>
      <c r="C37" s="145" t="s">
        <v>145</v>
      </c>
      <c r="D37" s="155">
        <f>SUM(E37:H37)</f>
        <v>0</v>
      </c>
      <c r="E37" s="147">
        <v>0</v>
      </c>
      <c r="F37" s="148">
        <v>0</v>
      </c>
      <c r="G37" s="149">
        <v>0</v>
      </c>
      <c r="H37" s="150">
        <v>0</v>
      </c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</row>
    <row r="38" spans="1:34" ht="20.25" customHeight="1">
      <c r="A38" s="145"/>
      <c r="B38" s="151"/>
      <c r="C38" s="145"/>
      <c r="D38" s="151"/>
      <c r="E38" s="156"/>
      <c r="F38" s="157"/>
      <c r="G38" s="158"/>
      <c r="H38" s="158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</row>
    <row r="39" spans="1:34" ht="20.25" customHeight="1">
      <c r="A39" s="130" t="s">
        <v>49</v>
      </c>
      <c r="B39" s="151">
        <f>SUM(B6,B10)</f>
        <v>78403986</v>
      </c>
      <c r="C39" s="130" t="s">
        <v>50</v>
      </c>
      <c r="D39" s="155">
        <f>SUM(E39:H39)</f>
        <v>78403986</v>
      </c>
      <c r="E39" s="151">
        <f>SUM(E7:E37)</f>
        <v>8403986</v>
      </c>
      <c r="F39" s="168">
        <f>SUM(F7:F37)</f>
        <v>70000000</v>
      </c>
      <c r="G39" s="159">
        <f>SUM(G7:G37)</f>
        <v>0</v>
      </c>
      <c r="H39" s="159">
        <f>SUM(H7:H37)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  <row r="40" spans="1:34" ht="20.25" customHeight="1">
      <c r="A40" s="160"/>
      <c r="B40" s="161"/>
      <c r="C40" s="162"/>
      <c r="D40" s="127"/>
      <c r="E40" s="127"/>
      <c r="F40" s="162"/>
      <c r="G40" s="162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S20" sqref="S20"/>
    </sheetView>
  </sheetViews>
  <sheetFormatPr defaultColWidth="9.16015625" defaultRowHeight="12.75" customHeight="1"/>
  <cols>
    <col min="1" max="2" width="4.5" style="0" customWidth="1"/>
    <col min="3" max="3" width="8.33203125" style="0" customWidth="1"/>
    <col min="4" max="4" width="24.33203125" style="0" customWidth="1"/>
    <col min="5" max="5" width="15.83203125" style="73" customWidth="1"/>
    <col min="6" max="6" width="13.16015625" style="73" customWidth="1"/>
    <col min="7" max="7" width="10.66015625" style="73" customWidth="1"/>
    <col min="8" max="8" width="10.16015625" style="73" customWidth="1"/>
    <col min="9" max="9" width="10.83203125" style="73" customWidth="1"/>
    <col min="10" max="10" width="10.33203125" style="73" customWidth="1"/>
    <col min="11" max="11" width="9.33203125" style="0" customWidth="1"/>
    <col min="12" max="12" width="10.33203125" style="0" customWidth="1"/>
    <col min="13" max="41" width="6.660156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74"/>
      <c r="F1" s="74"/>
      <c r="G1" s="74"/>
      <c r="H1" s="74"/>
      <c r="I1" s="74"/>
      <c r="J1" s="74"/>
      <c r="K1" s="3"/>
      <c r="L1" s="3"/>
      <c r="M1" s="3"/>
      <c r="N1" s="3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38"/>
      <c r="AN1" s="38"/>
      <c r="AO1" s="119" t="s">
        <v>146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</row>
    <row r="2" spans="1:253" ht="19.5" customHeight="1">
      <c r="A2" s="212" t="s">
        <v>147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</row>
    <row r="3" spans="1:253" ht="19.5" customHeight="1">
      <c r="A3" s="227" t="s">
        <v>306</v>
      </c>
      <c r="B3" s="227"/>
      <c r="C3" s="227"/>
      <c r="D3" s="227"/>
      <c r="E3" s="74"/>
      <c r="F3" s="74"/>
      <c r="G3" s="74"/>
      <c r="H3" s="74"/>
      <c r="I3" s="74"/>
      <c r="J3" s="74"/>
      <c r="K3" s="112"/>
      <c r="L3" s="112"/>
      <c r="M3" s="112"/>
      <c r="N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35"/>
      <c r="AJ3" s="35"/>
      <c r="AK3" s="35"/>
      <c r="AL3" s="35"/>
      <c r="AM3" s="38"/>
      <c r="AN3" s="38"/>
      <c r="AO3" s="120" t="s">
        <v>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ht="19.5" customHeight="1">
      <c r="A4" s="12" t="s">
        <v>53</v>
      </c>
      <c r="B4" s="12"/>
      <c r="C4" s="103"/>
      <c r="D4" s="104"/>
      <c r="E4" s="198" t="s">
        <v>148</v>
      </c>
      <c r="F4" s="228" t="s">
        <v>149</v>
      </c>
      <c r="G4" s="229"/>
      <c r="H4" s="229"/>
      <c r="I4" s="229"/>
      <c r="J4" s="229"/>
      <c r="K4" s="229"/>
      <c r="L4" s="229"/>
      <c r="M4" s="229"/>
      <c r="N4" s="229"/>
      <c r="O4" s="193"/>
      <c r="P4" s="228" t="s">
        <v>150</v>
      </c>
      <c r="Q4" s="229"/>
      <c r="R4" s="229"/>
      <c r="S4" s="229"/>
      <c r="T4" s="229"/>
      <c r="U4" s="229"/>
      <c r="V4" s="229"/>
      <c r="W4" s="229"/>
      <c r="X4" s="229"/>
      <c r="Y4" s="193"/>
      <c r="Z4" s="115" t="s">
        <v>151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ht="19.5" customHeight="1">
      <c r="A5" s="87" t="s">
        <v>64</v>
      </c>
      <c r="B5" s="87"/>
      <c r="C5" s="196" t="s">
        <v>65</v>
      </c>
      <c r="D5" s="196" t="s">
        <v>102</v>
      </c>
      <c r="E5" s="198"/>
      <c r="F5" s="194" t="s">
        <v>54</v>
      </c>
      <c r="G5" s="224" t="s">
        <v>152</v>
      </c>
      <c r="H5" s="225"/>
      <c r="I5" s="226"/>
      <c r="J5" s="224" t="s">
        <v>153</v>
      </c>
      <c r="K5" s="225"/>
      <c r="L5" s="226"/>
      <c r="M5" s="224" t="s">
        <v>154</v>
      </c>
      <c r="N5" s="225"/>
      <c r="O5" s="226"/>
      <c r="P5" s="194" t="s">
        <v>54</v>
      </c>
      <c r="Q5" s="224" t="s">
        <v>152</v>
      </c>
      <c r="R5" s="225"/>
      <c r="S5" s="226"/>
      <c r="T5" s="224" t="s">
        <v>153</v>
      </c>
      <c r="U5" s="225"/>
      <c r="V5" s="226"/>
      <c r="W5" s="224" t="s">
        <v>107</v>
      </c>
      <c r="X5" s="225"/>
      <c r="Y5" s="226"/>
      <c r="Z5" s="194" t="s">
        <v>54</v>
      </c>
      <c r="AA5" s="117" t="s">
        <v>152</v>
      </c>
      <c r="AB5" s="118"/>
      <c r="AC5" s="118"/>
      <c r="AD5" s="117" t="s">
        <v>153</v>
      </c>
      <c r="AE5" s="118"/>
      <c r="AF5" s="118"/>
      <c r="AG5" s="117" t="s">
        <v>154</v>
      </c>
      <c r="AH5" s="118"/>
      <c r="AI5" s="118"/>
      <c r="AJ5" s="117" t="s">
        <v>155</v>
      </c>
      <c r="AK5" s="118"/>
      <c r="AL5" s="118"/>
      <c r="AM5" s="117" t="s">
        <v>108</v>
      </c>
      <c r="AN5" s="118"/>
      <c r="AO5" s="118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29.25" customHeight="1">
      <c r="A6" s="21" t="s">
        <v>74</v>
      </c>
      <c r="B6" s="21" t="s">
        <v>75</v>
      </c>
      <c r="C6" s="197"/>
      <c r="D6" s="197"/>
      <c r="E6" s="199"/>
      <c r="F6" s="195"/>
      <c r="G6" s="105" t="s">
        <v>69</v>
      </c>
      <c r="H6" s="106" t="s">
        <v>98</v>
      </c>
      <c r="I6" s="106" t="s">
        <v>99</v>
      </c>
      <c r="J6" s="105" t="s">
        <v>69</v>
      </c>
      <c r="K6" s="106" t="s">
        <v>98</v>
      </c>
      <c r="L6" s="106" t="s">
        <v>99</v>
      </c>
      <c r="M6" s="105" t="s">
        <v>69</v>
      </c>
      <c r="N6" s="106" t="s">
        <v>98</v>
      </c>
      <c r="O6" s="20" t="s">
        <v>99</v>
      </c>
      <c r="P6" s="195"/>
      <c r="Q6" s="105" t="s">
        <v>69</v>
      </c>
      <c r="R6" s="21" t="s">
        <v>98</v>
      </c>
      <c r="S6" s="21" t="s">
        <v>99</v>
      </c>
      <c r="T6" s="105" t="s">
        <v>69</v>
      </c>
      <c r="U6" s="21" t="s">
        <v>98</v>
      </c>
      <c r="V6" s="20" t="s">
        <v>99</v>
      </c>
      <c r="W6" s="21" t="s">
        <v>69</v>
      </c>
      <c r="X6" s="21" t="s">
        <v>98</v>
      </c>
      <c r="Y6" s="21" t="s">
        <v>99</v>
      </c>
      <c r="Z6" s="195"/>
      <c r="AA6" s="105" t="s">
        <v>69</v>
      </c>
      <c r="AB6" s="21" t="s">
        <v>98</v>
      </c>
      <c r="AC6" s="21" t="s">
        <v>99</v>
      </c>
      <c r="AD6" s="105" t="s">
        <v>69</v>
      </c>
      <c r="AE6" s="21" t="s">
        <v>98</v>
      </c>
      <c r="AF6" s="21" t="s">
        <v>99</v>
      </c>
      <c r="AG6" s="105" t="s">
        <v>69</v>
      </c>
      <c r="AH6" s="106" t="s">
        <v>98</v>
      </c>
      <c r="AI6" s="106" t="s">
        <v>99</v>
      </c>
      <c r="AJ6" s="105" t="s">
        <v>69</v>
      </c>
      <c r="AK6" s="106" t="s">
        <v>98</v>
      </c>
      <c r="AL6" s="106" t="s">
        <v>99</v>
      </c>
      <c r="AM6" s="105" t="s">
        <v>69</v>
      </c>
      <c r="AN6" s="106" t="s">
        <v>98</v>
      </c>
      <c r="AO6" s="106" t="s">
        <v>99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s="102" customFormat="1" ht="19.5" customHeight="1">
      <c r="A7" s="71"/>
      <c r="B7" s="71"/>
      <c r="C7" s="107"/>
      <c r="D7" s="107" t="s">
        <v>54</v>
      </c>
      <c r="E7" s="71">
        <f>F7+P7+Z7</f>
        <v>78403986</v>
      </c>
      <c r="F7" s="71">
        <f>G7+J7+M7</f>
        <v>78403986</v>
      </c>
      <c r="G7" s="71">
        <f>H7+I7</f>
        <v>8403986</v>
      </c>
      <c r="H7" s="71">
        <f>H8+H13+H19+H23</f>
        <v>4403986</v>
      </c>
      <c r="I7" s="71">
        <f>I8+I13+I19+I23</f>
        <v>4000000</v>
      </c>
      <c r="J7" s="71">
        <f>K7+L7</f>
        <v>70000000</v>
      </c>
      <c r="K7" s="71">
        <f>K8+K13+K19+K23</f>
        <v>0</v>
      </c>
      <c r="L7" s="69">
        <f>L8+L13+L19+L23</f>
        <v>70000000</v>
      </c>
      <c r="M7" s="114">
        <v>0</v>
      </c>
      <c r="N7" s="107">
        <v>0</v>
      </c>
      <c r="O7" s="108">
        <v>0</v>
      </c>
      <c r="P7" s="114">
        <v>0</v>
      </c>
      <c r="Q7" s="107">
        <v>0</v>
      </c>
      <c r="R7" s="107">
        <v>0</v>
      </c>
      <c r="S7" s="108">
        <v>0</v>
      </c>
      <c r="T7" s="114">
        <v>0</v>
      </c>
      <c r="U7" s="107">
        <v>0</v>
      </c>
      <c r="V7" s="107">
        <v>0</v>
      </c>
      <c r="W7" s="108">
        <v>0</v>
      </c>
      <c r="X7" s="114">
        <v>0</v>
      </c>
      <c r="Y7" s="108">
        <v>0</v>
      </c>
      <c r="Z7" s="114"/>
      <c r="AA7" s="107"/>
      <c r="AB7" s="107"/>
      <c r="AC7" s="108"/>
      <c r="AD7" s="114">
        <v>0</v>
      </c>
      <c r="AE7" s="107">
        <v>0</v>
      </c>
      <c r="AF7" s="108">
        <v>0</v>
      </c>
      <c r="AG7" s="114">
        <v>0</v>
      </c>
      <c r="AH7" s="107">
        <v>0</v>
      </c>
      <c r="AI7" s="108">
        <v>0</v>
      </c>
      <c r="AJ7" s="114"/>
      <c r="AK7" s="107"/>
      <c r="AL7" s="108"/>
      <c r="AM7" s="114">
        <v>0</v>
      </c>
      <c r="AN7" s="107">
        <v>0</v>
      </c>
      <c r="AO7" s="108">
        <v>0</v>
      </c>
      <c r="AP7" s="121"/>
      <c r="AQ7" s="122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spans="1:253" s="102" customFormat="1" ht="19.5" customHeight="1">
      <c r="A8" s="71"/>
      <c r="B8" s="71"/>
      <c r="C8" s="107"/>
      <c r="D8" s="107" t="s">
        <v>156</v>
      </c>
      <c r="E8" s="71">
        <f>F8+P8+Z8</f>
        <v>3194193</v>
      </c>
      <c r="F8" s="71">
        <f>G8+J8+M8</f>
        <v>3194193</v>
      </c>
      <c r="G8" s="71">
        <f>SUM(H8:I8)</f>
        <v>3194193</v>
      </c>
      <c r="H8" s="71">
        <f>SUM(H9:H12)</f>
        <v>3194193</v>
      </c>
      <c r="I8" s="69">
        <f>SUM(I9:I12)</f>
        <v>0</v>
      </c>
      <c r="J8" s="69">
        <v>0</v>
      </c>
      <c r="K8" s="107">
        <v>0</v>
      </c>
      <c r="L8" s="108">
        <v>0</v>
      </c>
      <c r="M8" s="114">
        <v>0</v>
      </c>
      <c r="N8" s="107">
        <v>0</v>
      </c>
      <c r="O8" s="108">
        <v>0</v>
      </c>
      <c r="P8" s="114">
        <v>0</v>
      </c>
      <c r="Q8" s="107">
        <v>0</v>
      </c>
      <c r="R8" s="107">
        <v>0</v>
      </c>
      <c r="S8" s="108">
        <v>0</v>
      </c>
      <c r="T8" s="114">
        <v>0</v>
      </c>
      <c r="U8" s="107">
        <v>0</v>
      </c>
      <c r="V8" s="107">
        <v>0</v>
      </c>
      <c r="W8" s="108">
        <v>0</v>
      </c>
      <c r="X8" s="114">
        <v>0</v>
      </c>
      <c r="Y8" s="108">
        <v>0</v>
      </c>
      <c r="Z8" s="114"/>
      <c r="AA8" s="107"/>
      <c r="AB8" s="107"/>
      <c r="AC8" s="108"/>
      <c r="AD8" s="114">
        <v>0</v>
      </c>
      <c r="AE8" s="107">
        <v>0</v>
      </c>
      <c r="AF8" s="108">
        <v>0</v>
      </c>
      <c r="AG8" s="114">
        <v>0</v>
      </c>
      <c r="AH8" s="107">
        <v>0</v>
      </c>
      <c r="AI8" s="108">
        <v>0</v>
      </c>
      <c r="AJ8" s="114">
        <v>0</v>
      </c>
      <c r="AK8" s="107">
        <v>0</v>
      </c>
      <c r="AL8" s="108">
        <v>0</v>
      </c>
      <c r="AM8" s="114">
        <v>0</v>
      </c>
      <c r="AN8" s="107">
        <v>0</v>
      </c>
      <c r="AO8" s="108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</row>
    <row r="9" spans="1:253" s="102" customFormat="1" ht="19.5" customHeight="1">
      <c r="A9" s="69" t="s">
        <v>157</v>
      </c>
      <c r="B9" s="69" t="s">
        <v>79</v>
      </c>
      <c r="C9" s="107">
        <v>501101</v>
      </c>
      <c r="D9" s="108" t="s">
        <v>158</v>
      </c>
      <c r="E9" s="71">
        <f>F9+P9+Z9</f>
        <v>1984457</v>
      </c>
      <c r="F9" s="71">
        <f>G9+J9+M9</f>
        <v>1984457</v>
      </c>
      <c r="G9" s="71">
        <f>H9+I9</f>
        <v>1984457</v>
      </c>
      <c r="H9" s="71">
        <v>1984457</v>
      </c>
      <c r="I9" s="69"/>
      <c r="J9" s="69">
        <v>0</v>
      </c>
      <c r="K9" s="107">
        <v>0</v>
      </c>
      <c r="L9" s="108">
        <v>0</v>
      </c>
      <c r="M9" s="114">
        <v>0</v>
      </c>
      <c r="N9" s="107">
        <v>0</v>
      </c>
      <c r="O9" s="108">
        <v>0</v>
      </c>
      <c r="P9" s="114">
        <v>0</v>
      </c>
      <c r="Q9" s="107">
        <v>0</v>
      </c>
      <c r="R9" s="107">
        <v>0</v>
      </c>
      <c r="S9" s="108">
        <v>0</v>
      </c>
      <c r="T9" s="114">
        <v>0</v>
      </c>
      <c r="U9" s="107">
        <v>0</v>
      </c>
      <c r="V9" s="107">
        <v>0</v>
      </c>
      <c r="W9" s="108">
        <v>0</v>
      </c>
      <c r="X9" s="114">
        <v>0</v>
      </c>
      <c r="Y9" s="108">
        <v>0</v>
      </c>
      <c r="Z9" s="114"/>
      <c r="AA9" s="107"/>
      <c r="AB9" s="107"/>
      <c r="AC9" s="108"/>
      <c r="AD9" s="114">
        <v>0</v>
      </c>
      <c r="AE9" s="107">
        <v>0</v>
      </c>
      <c r="AF9" s="108">
        <v>0</v>
      </c>
      <c r="AG9" s="114">
        <v>0</v>
      </c>
      <c r="AH9" s="107">
        <v>0</v>
      </c>
      <c r="AI9" s="108">
        <v>0</v>
      </c>
      <c r="AJ9" s="114">
        <v>0</v>
      </c>
      <c r="AK9" s="107">
        <v>0</v>
      </c>
      <c r="AL9" s="108">
        <v>0</v>
      </c>
      <c r="AM9" s="114">
        <v>0</v>
      </c>
      <c r="AN9" s="107">
        <v>0</v>
      </c>
      <c r="AO9" s="108">
        <v>0</v>
      </c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</row>
    <row r="10" spans="1:253" s="102" customFormat="1" ht="19.5" customHeight="1">
      <c r="A10" s="69" t="s">
        <v>157</v>
      </c>
      <c r="B10" s="69" t="s">
        <v>85</v>
      </c>
      <c r="C10" s="107">
        <v>501101</v>
      </c>
      <c r="D10" s="108" t="s">
        <v>159</v>
      </c>
      <c r="E10" s="71">
        <f aca="true" t="shared" si="0" ref="E10:E22">F10+P10+Z10</f>
        <v>555601</v>
      </c>
      <c r="F10" s="71">
        <f aca="true" t="shared" si="1" ref="F10:F22">G10+J10+M10</f>
        <v>555601</v>
      </c>
      <c r="G10" s="71">
        <f>H10+I10</f>
        <v>555601</v>
      </c>
      <c r="H10" s="71">
        <v>555601</v>
      </c>
      <c r="I10" s="69"/>
      <c r="J10" s="69">
        <v>0</v>
      </c>
      <c r="K10" s="108">
        <v>0</v>
      </c>
      <c r="L10" s="108">
        <v>0</v>
      </c>
      <c r="M10" s="114">
        <v>0</v>
      </c>
      <c r="N10" s="107">
        <v>0</v>
      </c>
      <c r="O10" s="108">
        <v>0</v>
      </c>
      <c r="P10" s="114">
        <v>0</v>
      </c>
      <c r="Q10" s="107">
        <v>0</v>
      </c>
      <c r="R10" s="107">
        <v>0</v>
      </c>
      <c r="S10" s="108">
        <v>0</v>
      </c>
      <c r="T10" s="114">
        <v>0</v>
      </c>
      <c r="U10" s="107">
        <v>0</v>
      </c>
      <c r="V10" s="107">
        <v>0</v>
      </c>
      <c r="W10" s="108">
        <v>0</v>
      </c>
      <c r="X10" s="114">
        <v>0</v>
      </c>
      <c r="Y10" s="108">
        <v>0</v>
      </c>
      <c r="Z10" s="114"/>
      <c r="AA10" s="107"/>
      <c r="AB10" s="107"/>
      <c r="AC10" s="108"/>
      <c r="AD10" s="114">
        <v>0</v>
      </c>
      <c r="AE10" s="107">
        <v>0</v>
      </c>
      <c r="AF10" s="108">
        <v>0</v>
      </c>
      <c r="AG10" s="114">
        <v>0</v>
      </c>
      <c r="AH10" s="107">
        <v>0</v>
      </c>
      <c r="AI10" s="108">
        <v>0</v>
      </c>
      <c r="AJ10" s="114">
        <v>0</v>
      </c>
      <c r="AK10" s="107">
        <v>0</v>
      </c>
      <c r="AL10" s="108">
        <v>0</v>
      </c>
      <c r="AM10" s="114">
        <v>0</v>
      </c>
      <c r="AN10" s="107">
        <v>0</v>
      </c>
      <c r="AO10" s="108">
        <v>0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</row>
    <row r="11" spans="1:253" s="102" customFormat="1" ht="19.5" customHeight="1">
      <c r="A11" s="69" t="s">
        <v>157</v>
      </c>
      <c r="B11" s="69" t="s">
        <v>86</v>
      </c>
      <c r="C11" s="107">
        <v>501101</v>
      </c>
      <c r="D11" s="109" t="s">
        <v>95</v>
      </c>
      <c r="E11" s="71">
        <f t="shared" si="0"/>
        <v>238135</v>
      </c>
      <c r="F11" s="71">
        <f t="shared" si="1"/>
        <v>238135</v>
      </c>
      <c r="G11" s="71">
        <f>H11+I11</f>
        <v>238135</v>
      </c>
      <c r="H11" s="71">
        <v>238135</v>
      </c>
      <c r="I11" s="69"/>
      <c r="J11" s="69">
        <v>0</v>
      </c>
      <c r="K11" s="108">
        <v>0</v>
      </c>
      <c r="L11" s="108">
        <v>0</v>
      </c>
      <c r="M11" s="114">
        <v>0</v>
      </c>
      <c r="N11" s="107">
        <v>0</v>
      </c>
      <c r="O11" s="108">
        <v>0</v>
      </c>
      <c r="P11" s="114">
        <v>0</v>
      </c>
      <c r="Q11" s="107">
        <v>0</v>
      </c>
      <c r="R11" s="107">
        <v>0</v>
      </c>
      <c r="S11" s="108">
        <v>0</v>
      </c>
      <c r="T11" s="114">
        <v>0</v>
      </c>
      <c r="U11" s="107">
        <v>0</v>
      </c>
      <c r="V11" s="107">
        <v>0</v>
      </c>
      <c r="W11" s="108">
        <v>0</v>
      </c>
      <c r="X11" s="114">
        <v>0</v>
      </c>
      <c r="Y11" s="108">
        <v>0</v>
      </c>
      <c r="Z11" s="114">
        <v>0</v>
      </c>
      <c r="AA11" s="107">
        <v>0</v>
      </c>
      <c r="AB11" s="107">
        <v>0</v>
      </c>
      <c r="AC11" s="108">
        <v>0</v>
      </c>
      <c r="AD11" s="114">
        <v>0</v>
      </c>
      <c r="AE11" s="107">
        <v>0</v>
      </c>
      <c r="AF11" s="108">
        <v>0</v>
      </c>
      <c r="AG11" s="114">
        <v>0</v>
      </c>
      <c r="AH11" s="107">
        <v>0</v>
      </c>
      <c r="AI11" s="108">
        <v>0</v>
      </c>
      <c r="AJ11" s="114">
        <v>0</v>
      </c>
      <c r="AK11" s="107">
        <v>0</v>
      </c>
      <c r="AL11" s="108">
        <v>0</v>
      </c>
      <c r="AM11" s="114">
        <v>0</v>
      </c>
      <c r="AN11" s="107">
        <v>0</v>
      </c>
      <c r="AO11" s="108">
        <v>0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</row>
    <row r="12" spans="1:253" s="102" customFormat="1" ht="19.5" customHeight="1">
      <c r="A12" s="69" t="s">
        <v>157</v>
      </c>
      <c r="B12" s="69" t="s">
        <v>92</v>
      </c>
      <c r="C12" s="107">
        <v>501101</v>
      </c>
      <c r="D12" s="108" t="s">
        <v>160</v>
      </c>
      <c r="E12" s="71">
        <f t="shared" si="0"/>
        <v>416000</v>
      </c>
      <c r="F12" s="71">
        <f t="shared" si="1"/>
        <v>416000</v>
      </c>
      <c r="G12" s="71">
        <f>H12+I12</f>
        <v>416000</v>
      </c>
      <c r="H12" s="71">
        <v>416000</v>
      </c>
      <c r="I12" s="69"/>
      <c r="J12" s="69">
        <v>0</v>
      </c>
      <c r="K12" s="108">
        <v>0</v>
      </c>
      <c r="L12" s="108">
        <v>0</v>
      </c>
      <c r="M12" s="114">
        <v>0</v>
      </c>
      <c r="N12" s="107">
        <v>0</v>
      </c>
      <c r="O12" s="108">
        <v>0</v>
      </c>
      <c r="P12" s="114">
        <v>0</v>
      </c>
      <c r="Q12" s="107">
        <v>0</v>
      </c>
      <c r="R12" s="107">
        <v>0</v>
      </c>
      <c r="S12" s="108">
        <v>0</v>
      </c>
      <c r="T12" s="114">
        <v>0</v>
      </c>
      <c r="U12" s="107">
        <v>0</v>
      </c>
      <c r="V12" s="107">
        <v>0</v>
      </c>
      <c r="W12" s="108">
        <v>0</v>
      </c>
      <c r="X12" s="114">
        <v>0</v>
      </c>
      <c r="Y12" s="108">
        <v>0</v>
      </c>
      <c r="Z12" s="114">
        <v>0</v>
      </c>
      <c r="AA12" s="107">
        <v>0</v>
      </c>
      <c r="AB12" s="107">
        <v>0</v>
      </c>
      <c r="AC12" s="108">
        <v>0</v>
      </c>
      <c r="AD12" s="114">
        <v>0</v>
      </c>
      <c r="AE12" s="107">
        <v>0</v>
      </c>
      <c r="AF12" s="108">
        <v>0</v>
      </c>
      <c r="AG12" s="114">
        <v>0</v>
      </c>
      <c r="AH12" s="107">
        <v>0</v>
      </c>
      <c r="AI12" s="108">
        <v>0</v>
      </c>
      <c r="AJ12" s="114">
        <v>0</v>
      </c>
      <c r="AK12" s="107">
        <v>0</v>
      </c>
      <c r="AL12" s="108">
        <v>0</v>
      </c>
      <c r="AM12" s="114">
        <v>0</v>
      </c>
      <c r="AN12" s="107">
        <v>0</v>
      </c>
      <c r="AO12" s="108">
        <v>0</v>
      </c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</row>
    <row r="13" spans="1:253" s="102" customFormat="1" ht="19.5" customHeight="1">
      <c r="A13" s="71"/>
      <c r="B13" s="71"/>
      <c r="C13" s="107"/>
      <c r="D13" s="108" t="s">
        <v>161</v>
      </c>
      <c r="E13" s="71">
        <f t="shared" si="0"/>
        <v>4775513</v>
      </c>
      <c r="F13" s="71">
        <f t="shared" si="1"/>
        <v>4775513</v>
      </c>
      <c r="G13" s="71">
        <f>SUM(H13:I13)</f>
        <v>4775513</v>
      </c>
      <c r="H13" s="71">
        <f>SUM(H14:H18)</f>
        <v>775513</v>
      </c>
      <c r="I13" s="69">
        <f>SUM(I14:I18)</f>
        <v>4000000</v>
      </c>
      <c r="J13" s="69">
        <v>0</v>
      </c>
      <c r="K13" s="108">
        <v>0</v>
      </c>
      <c r="L13" s="108">
        <v>0</v>
      </c>
      <c r="M13" s="114">
        <v>0</v>
      </c>
      <c r="N13" s="107">
        <v>0</v>
      </c>
      <c r="O13" s="108">
        <v>0</v>
      </c>
      <c r="P13" s="114">
        <v>0</v>
      </c>
      <c r="Q13" s="107">
        <v>0</v>
      </c>
      <c r="R13" s="107">
        <v>0</v>
      </c>
      <c r="S13" s="108">
        <v>0</v>
      </c>
      <c r="T13" s="114">
        <v>0</v>
      </c>
      <c r="U13" s="107">
        <v>0</v>
      </c>
      <c r="V13" s="107">
        <v>0</v>
      </c>
      <c r="W13" s="108">
        <v>0</v>
      </c>
      <c r="X13" s="114">
        <v>0</v>
      </c>
      <c r="Y13" s="108">
        <v>0</v>
      </c>
      <c r="Z13" s="114">
        <v>0</v>
      </c>
      <c r="AA13" s="107">
        <v>0</v>
      </c>
      <c r="AB13" s="107">
        <v>0</v>
      </c>
      <c r="AC13" s="108">
        <v>0</v>
      </c>
      <c r="AD13" s="114">
        <v>0</v>
      </c>
      <c r="AE13" s="107">
        <v>0</v>
      </c>
      <c r="AF13" s="108">
        <v>0</v>
      </c>
      <c r="AG13" s="114">
        <v>0</v>
      </c>
      <c r="AH13" s="107">
        <v>0</v>
      </c>
      <c r="AI13" s="108">
        <v>0</v>
      </c>
      <c r="AJ13" s="114">
        <v>0</v>
      </c>
      <c r="AK13" s="107">
        <v>0</v>
      </c>
      <c r="AL13" s="108">
        <v>0</v>
      </c>
      <c r="AM13" s="114">
        <v>0</v>
      </c>
      <c r="AN13" s="107">
        <v>0</v>
      </c>
      <c r="AO13" s="108">
        <v>0</v>
      </c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</row>
    <row r="14" spans="1:253" s="102" customFormat="1" ht="19.5" customHeight="1">
      <c r="A14" s="69" t="s">
        <v>162</v>
      </c>
      <c r="B14" s="69" t="s">
        <v>79</v>
      </c>
      <c r="C14" s="107">
        <v>501101</v>
      </c>
      <c r="D14" s="108" t="s">
        <v>163</v>
      </c>
      <c r="E14" s="71">
        <f t="shared" si="0"/>
        <v>1941946</v>
      </c>
      <c r="F14" s="71">
        <f t="shared" si="1"/>
        <v>1941946</v>
      </c>
      <c r="G14" s="71">
        <f>H14+I14</f>
        <v>1941946</v>
      </c>
      <c r="H14" s="71">
        <v>651946</v>
      </c>
      <c r="I14" s="69">
        <v>1290000</v>
      </c>
      <c r="J14" s="69"/>
      <c r="K14" s="108"/>
      <c r="L14" s="108"/>
      <c r="M14" s="114"/>
      <c r="N14" s="107"/>
      <c r="O14" s="108"/>
      <c r="P14" s="114"/>
      <c r="Q14" s="107"/>
      <c r="R14" s="107"/>
      <c r="S14" s="108"/>
      <c r="T14" s="114"/>
      <c r="U14" s="107"/>
      <c r="V14" s="107"/>
      <c r="W14" s="108"/>
      <c r="X14" s="114"/>
      <c r="Y14" s="108"/>
      <c r="Z14" s="114"/>
      <c r="AA14" s="107"/>
      <c r="AB14" s="107"/>
      <c r="AC14" s="108"/>
      <c r="AD14" s="114"/>
      <c r="AE14" s="107"/>
      <c r="AF14" s="108"/>
      <c r="AG14" s="114"/>
      <c r="AH14" s="107"/>
      <c r="AI14" s="108"/>
      <c r="AJ14" s="114"/>
      <c r="AK14" s="107"/>
      <c r="AL14" s="108"/>
      <c r="AM14" s="114"/>
      <c r="AN14" s="107"/>
      <c r="AO14" s="108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</row>
    <row r="15" spans="1:253" s="102" customFormat="1" ht="19.5" customHeight="1">
      <c r="A15" s="69" t="s">
        <v>162</v>
      </c>
      <c r="B15" s="69" t="s">
        <v>85</v>
      </c>
      <c r="C15" s="107">
        <v>501101</v>
      </c>
      <c r="D15" s="108" t="s">
        <v>164</v>
      </c>
      <c r="E15" s="71">
        <f t="shared" si="0"/>
        <v>20000</v>
      </c>
      <c r="F15" s="71">
        <f t="shared" si="1"/>
        <v>20000</v>
      </c>
      <c r="G15" s="71">
        <f>H15+I15</f>
        <v>20000</v>
      </c>
      <c r="H15" s="71">
        <v>20000</v>
      </c>
      <c r="I15" s="69"/>
      <c r="J15" s="69"/>
      <c r="K15" s="108"/>
      <c r="L15" s="108"/>
      <c r="M15" s="114"/>
      <c r="N15" s="107"/>
      <c r="O15" s="108"/>
      <c r="P15" s="114"/>
      <c r="Q15" s="107"/>
      <c r="R15" s="107"/>
      <c r="S15" s="108"/>
      <c r="T15" s="114"/>
      <c r="U15" s="107"/>
      <c r="V15" s="107"/>
      <c r="W15" s="108"/>
      <c r="X15" s="114"/>
      <c r="Y15" s="108"/>
      <c r="Z15" s="114"/>
      <c r="AA15" s="107"/>
      <c r="AB15" s="107"/>
      <c r="AC15" s="108"/>
      <c r="AD15" s="114"/>
      <c r="AE15" s="107"/>
      <c r="AF15" s="108"/>
      <c r="AG15" s="114"/>
      <c r="AH15" s="107"/>
      <c r="AI15" s="108"/>
      <c r="AJ15" s="114"/>
      <c r="AK15" s="107"/>
      <c r="AL15" s="108"/>
      <c r="AM15" s="114"/>
      <c r="AN15" s="107"/>
      <c r="AO15" s="108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</row>
    <row r="16" spans="1:253" s="102" customFormat="1" ht="19.5" customHeight="1">
      <c r="A16" s="69" t="s">
        <v>162</v>
      </c>
      <c r="B16" s="69" t="s">
        <v>86</v>
      </c>
      <c r="C16" s="107">
        <v>501101</v>
      </c>
      <c r="D16" s="108" t="s">
        <v>165</v>
      </c>
      <c r="E16" s="71">
        <f t="shared" si="0"/>
        <v>20000</v>
      </c>
      <c r="F16" s="71">
        <f t="shared" si="1"/>
        <v>20000</v>
      </c>
      <c r="G16" s="71">
        <f>H16+I16</f>
        <v>20000</v>
      </c>
      <c r="H16" s="71">
        <v>20000</v>
      </c>
      <c r="I16" s="69"/>
      <c r="J16" s="70"/>
      <c r="K16" s="107"/>
      <c r="L16" s="108"/>
      <c r="M16" s="114"/>
      <c r="N16" s="107"/>
      <c r="O16" s="108"/>
      <c r="P16" s="114"/>
      <c r="Q16" s="107"/>
      <c r="R16" s="107"/>
      <c r="S16" s="108"/>
      <c r="T16" s="114"/>
      <c r="U16" s="107"/>
      <c r="V16" s="107"/>
      <c r="W16" s="108"/>
      <c r="X16" s="114"/>
      <c r="Y16" s="108"/>
      <c r="Z16" s="114"/>
      <c r="AA16" s="107"/>
      <c r="AB16" s="107"/>
      <c r="AC16" s="108"/>
      <c r="AD16" s="114"/>
      <c r="AE16" s="107"/>
      <c r="AF16" s="108"/>
      <c r="AG16" s="114"/>
      <c r="AH16" s="107"/>
      <c r="AI16" s="108"/>
      <c r="AJ16" s="114"/>
      <c r="AK16" s="107"/>
      <c r="AL16" s="108"/>
      <c r="AM16" s="114"/>
      <c r="AN16" s="107"/>
      <c r="AO16" s="108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</row>
    <row r="17" spans="1:253" s="102" customFormat="1" ht="19.5" customHeight="1">
      <c r="A17" s="69" t="s">
        <v>162</v>
      </c>
      <c r="B17" s="69" t="s">
        <v>166</v>
      </c>
      <c r="C17" s="107">
        <v>501101</v>
      </c>
      <c r="D17" s="108" t="s">
        <v>167</v>
      </c>
      <c r="E17" s="71">
        <f t="shared" si="0"/>
        <v>20200</v>
      </c>
      <c r="F17" s="71">
        <f t="shared" si="1"/>
        <v>20200</v>
      </c>
      <c r="G17" s="71">
        <f>H17+I17</f>
        <v>20200</v>
      </c>
      <c r="H17" s="71">
        <v>20200</v>
      </c>
      <c r="I17" s="69"/>
      <c r="J17" s="70"/>
      <c r="K17" s="107"/>
      <c r="L17" s="108"/>
      <c r="M17" s="114"/>
      <c r="N17" s="107"/>
      <c r="O17" s="108"/>
      <c r="P17" s="114"/>
      <c r="Q17" s="107"/>
      <c r="R17" s="107"/>
      <c r="S17" s="108"/>
      <c r="T17" s="114"/>
      <c r="U17" s="107"/>
      <c r="V17" s="107"/>
      <c r="W17" s="108"/>
      <c r="X17" s="114"/>
      <c r="Y17" s="108"/>
      <c r="Z17" s="114"/>
      <c r="AA17" s="107"/>
      <c r="AB17" s="107"/>
      <c r="AC17" s="108"/>
      <c r="AD17" s="114"/>
      <c r="AE17" s="107"/>
      <c r="AF17" s="108"/>
      <c r="AG17" s="114"/>
      <c r="AH17" s="107"/>
      <c r="AI17" s="108"/>
      <c r="AJ17" s="114"/>
      <c r="AK17" s="107"/>
      <c r="AL17" s="108"/>
      <c r="AM17" s="114"/>
      <c r="AN17" s="107"/>
      <c r="AO17" s="108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</row>
    <row r="18" spans="1:253" s="102" customFormat="1" ht="19.5" customHeight="1">
      <c r="A18" s="69" t="s">
        <v>162</v>
      </c>
      <c r="B18" s="69" t="s">
        <v>92</v>
      </c>
      <c r="C18" s="107">
        <v>501101</v>
      </c>
      <c r="D18" s="108" t="s">
        <v>168</v>
      </c>
      <c r="E18" s="71">
        <f t="shared" si="0"/>
        <v>2773367</v>
      </c>
      <c r="F18" s="71">
        <f t="shared" si="1"/>
        <v>2773367</v>
      </c>
      <c r="G18" s="71">
        <f>H18+I18</f>
        <v>2773367</v>
      </c>
      <c r="H18" s="71">
        <v>63367</v>
      </c>
      <c r="I18" s="69">
        <v>2710000</v>
      </c>
      <c r="J18" s="70"/>
      <c r="K18" s="107"/>
      <c r="L18" s="108"/>
      <c r="M18" s="114"/>
      <c r="N18" s="107"/>
      <c r="O18" s="108"/>
      <c r="P18" s="114"/>
      <c r="Q18" s="107"/>
      <c r="R18" s="107"/>
      <c r="S18" s="108"/>
      <c r="T18" s="114"/>
      <c r="U18" s="107"/>
      <c r="V18" s="107"/>
      <c r="W18" s="108"/>
      <c r="X18" s="114"/>
      <c r="Y18" s="108"/>
      <c r="Z18" s="114"/>
      <c r="AA18" s="107"/>
      <c r="AB18" s="107"/>
      <c r="AC18" s="108"/>
      <c r="AD18" s="114"/>
      <c r="AE18" s="107"/>
      <c r="AF18" s="108"/>
      <c r="AG18" s="114"/>
      <c r="AH18" s="107"/>
      <c r="AI18" s="108"/>
      <c r="AJ18" s="114"/>
      <c r="AK18" s="107"/>
      <c r="AL18" s="108"/>
      <c r="AM18" s="114"/>
      <c r="AN18" s="107"/>
      <c r="AO18" s="108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</row>
    <row r="19" spans="1:253" s="102" customFormat="1" ht="19.5" customHeight="1">
      <c r="A19" s="69"/>
      <c r="B19" s="69"/>
      <c r="C19" s="107"/>
      <c r="D19" s="108" t="s">
        <v>169</v>
      </c>
      <c r="E19" s="71">
        <f t="shared" si="0"/>
        <v>434280</v>
      </c>
      <c r="F19" s="71">
        <f t="shared" si="1"/>
        <v>434280</v>
      </c>
      <c r="G19" s="71">
        <f>SUM(H19:I19)</f>
        <v>434280</v>
      </c>
      <c r="H19" s="71">
        <f>SUM(H20:H22)</f>
        <v>434280</v>
      </c>
      <c r="I19" s="69"/>
      <c r="J19" s="70"/>
      <c r="K19" s="107"/>
      <c r="L19" s="108"/>
      <c r="M19" s="114"/>
      <c r="N19" s="107"/>
      <c r="O19" s="108"/>
      <c r="P19" s="114"/>
      <c r="Q19" s="107"/>
      <c r="R19" s="107"/>
      <c r="S19" s="108"/>
      <c r="T19" s="114"/>
      <c r="U19" s="107"/>
      <c r="V19" s="107"/>
      <c r="W19" s="108"/>
      <c r="X19" s="114"/>
      <c r="Y19" s="108"/>
      <c r="Z19" s="114"/>
      <c r="AA19" s="107"/>
      <c r="AB19" s="107"/>
      <c r="AC19" s="108"/>
      <c r="AD19" s="114"/>
      <c r="AE19" s="107"/>
      <c r="AF19" s="108"/>
      <c r="AG19" s="114"/>
      <c r="AH19" s="107"/>
      <c r="AI19" s="108"/>
      <c r="AJ19" s="114"/>
      <c r="AK19" s="107"/>
      <c r="AL19" s="108"/>
      <c r="AM19" s="114"/>
      <c r="AN19" s="107"/>
      <c r="AO19" s="108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</row>
    <row r="20" spans="1:253" s="102" customFormat="1" ht="19.5" customHeight="1">
      <c r="A20" s="71" t="s">
        <v>170</v>
      </c>
      <c r="B20" s="71" t="s">
        <v>78</v>
      </c>
      <c r="C20" s="107">
        <v>501101</v>
      </c>
      <c r="D20" s="107" t="s">
        <v>171</v>
      </c>
      <c r="E20" s="71">
        <f t="shared" si="0"/>
        <v>360</v>
      </c>
      <c r="F20" s="71">
        <f t="shared" si="1"/>
        <v>360</v>
      </c>
      <c r="G20" s="71">
        <f>H20+I20</f>
        <v>360</v>
      </c>
      <c r="H20" s="71">
        <v>360</v>
      </c>
      <c r="I20" s="69"/>
      <c r="J20" s="70"/>
      <c r="K20" s="107"/>
      <c r="L20" s="108"/>
      <c r="M20" s="114"/>
      <c r="N20" s="107"/>
      <c r="O20" s="108"/>
      <c r="P20" s="114"/>
      <c r="Q20" s="107"/>
      <c r="R20" s="107"/>
      <c r="S20" s="108"/>
      <c r="T20" s="114"/>
      <c r="U20" s="107"/>
      <c r="V20" s="107"/>
      <c r="W20" s="108"/>
      <c r="X20" s="114"/>
      <c r="Y20" s="108"/>
      <c r="Z20" s="114"/>
      <c r="AA20" s="107"/>
      <c r="AB20" s="107"/>
      <c r="AC20" s="108"/>
      <c r="AD20" s="114"/>
      <c r="AE20" s="107"/>
      <c r="AF20" s="108"/>
      <c r="AG20" s="114"/>
      <c r="AH20" s="107"/>
      <c r="AI20" s="108"/>
      <c r="AJ20" s="114"/>
      <c r="AK20" s="107"/>
      <c r="AL20" s="108"/>
      <c r="AM20" s="114"/>
      <c r="AN20" s="107"/>
      <c r="AO20" s="108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</row>
    <row r="21" spans="1:253" s="102" customFormat="1" ht="19.5" customHeight="1">
      <c r="A21" s="71" t="s">
        <v>170</v>
      </c>
      <c r="B21" s="188" t="s">
        <v>329</v>
      </c>
      <c r="C21" s="107">
        <v>501101</v>
      </c>
      <c r="D21" s="107" t="s">
        <v>328</v>
      </c>
      <c r="E21" s="71">
        <f t="shared" si="0"/>
        <v>49920</v>
      </c>
      <c r="F21" s="71">
        <f t="shared" si="1"/>
        <v>49920</v>
      </c>
      <c r="G21" s="71">
        <f>H21+I21</f>
        <v>49920</v>
      </c>
      <c r="H21" s="71">
        <v>49920</v>
      </c>
      <c r="I21" s="69"/>
      <c r="J21" s="70"/>
      <c r="K21" s="107"/>
      <c r="L21" s="108"/>
      <c r="M21" s="114"/>
      <c r="N21" s="107"/>
      <c r="O21" s="108"/>
      <c r="P21" s="114"/>
      <c r="Q21" s="107"/>
      <c r="R21" s="107"/>
      <c r="S21" s="108"/>
      <c r="T21" s="114"/>
      <c r="U21" s="107"/>
      <c r="V21" s="107"/>
      <c r="W21" s="108"/>
      <c r="X21" s="114"/>
      <c r="Y21" s="108"/>
      <c r="Z21" s="114"/>
      <c r="AA21" s="107"/>
      <c r="AB21" s="107"/>
      <c r="AC21" s="108"/>
      <c r="AD21" s="114"/>
      <c r="AE21" s="107"/>
      <c r="AF21" s="108"/>
      <c r="AG21" s="114"/>
      <c r="AH21" s="107"/>
      <c r="AI21" s="108"/>
      <c r="AJ21" s="114"/>
      <c r="AK21" s="107"/>
      <c r="AL21" s="108"/>
      <c r="AM21" s="114"/>
      <c r="AN21" s="107"/>
      <c r="AO21" s="108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</row>
    <row r="22" spans="1:253" s="102" customFormat="1" ht="19.5" customHeight="1">
      <c r="A22" s="71" t="s">
        <v>170</v>
      </c>
      <c r="B22" s="71" t="s">
        <v>92</v>
      </c>
      <c r="C22" s="107">
        <v>501101</v>
      </c>
      <c r="D22" s="110" t="s">
        <v>172</v>
      </c>
      <c r="E22" s="71">
        <f t="shared" si="0"/>
        <v>384000</v>
      </c>
      <c r="F22" s="71">
        <f t="shared" si="1"/>
        <v>384000</v>
      </c>
      <c r="G22" s="71">
        <f>H22+I22</f>
        <v>384000</v>
      </c>
      <c r="H22" s="71">
        <v>384000</v>
      </c>
      <c r="I22" s="69"/>
      <c r="J22" s="70"/>
      <c r="K22" s="107"/>
      <c r="L22" s="108"/>
      <c r="M22" s="114"/>
      <c r="N22" s="107"/>
      <c r="O22" s="108"/>
      <c r="P22" s="114"/>
      <c r="Q22" s="107"/>
      <c r="R22" s="107"/>
      <c r="S22" s="108"/>
      <c r="T22" s="114"/>
      <c r="U22" s="107"/>
      <c r="V22" s="107"/>
      <c r="W22" s="108"/>
      <c r="X22" s="114"/>
      <c r="Y22" s="108"/>
      <c r="Z22" s="114"/>
      <c r="AA22" s="107"/>
      <c r="AB22" s="107"/>
      <c r="AC22" s="108"/>
      <c r="AD22" s="114"/>
      <c r="AE22" s="107"/>
      <c r="AF22" s="108"/>
      <c r="AG22" s="114"/>
      <c r="AH22" s="107"/>
      <c r="AI22" s="108"/>
      <c r="AJ22" s="114"/>
      <c r="AK22" s="107"/>
      <c r="AL22" s="108"/>
      <c r="AM22" s="114"/>
      <c r="AN22" s="107"/>
      <c r="AO22" s="108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</row>
    <row r="23" spans="1:253" s="102" customFormat="1" ht="19.5" customHeight="1">
      <c r="A23" s="69"/>
      <c r="B23" s="69"/>
      <c r="C23" s="107"/>
      <c r="D23" s="108" t="s">
        <v>330</v>
      </c>
      <c r="E23" s="71">
        <f>F23+P23+Z23</f>
        <v>70000000</v>
      </c>
      <c r="F23" s="71">
        <f>G23+J23+M23</f>
        <v>70000000</v>
      </c>
      <c r="G23" s="71">
        <f>SUM(H23:I23)</f>
        <v>0</v>
      </c>
      <c r="H23" s="71">
        <f>SUM(H24:H26)</f>
        <v>0</v>
      </c>
      <c r="I23" s="69"/>
      <c r="J23" s="71">
        <f>SUM(J24:J26)</f>
        <v>70000000</v>
      </c>
      <c r="K23" s="107"/>
      <c r="L23" s="69">
        <f>SUM(L24:L26)</f>
        <v>70000000</v>
      </c>
      <c r="M23" s="114"/>
      <c r="N23" s="107"/>
      <c r="O23" s="108"/>
      <c r="P23" s="114"/>
      <c r="Q23" s="107"/>
      <c r="R23" s="107"/>
      <c r="S23" s="108"/>
      <c r="T23" s="114"/>
      <c r="U23" s="107"/>
      <c r="V23" s="107"/>
      <c r="W23" s="108"/>
      <c r="X23" s="114"/>
      <c r="Y23" s="108"/>
      <c r="Z23" s="114"/>
      <c r="AA23" s="107"/>
      <c r="AB23" s="107"/>
      <c r="AC23" s="108"/>
      <c r="AD23" s="114"/>
      <c r="AE23" s="107"/>
      <c r="AF23" s="108"/>
      <c r="AG23" s="114"/>
      <c r="AH23" s="107"/>
      <c r="AI23" s="108"/>
      <c r="AJ23" s="114"/>
      <c r="AK23" s="107"/>
      <c r="AL23" s="108"/>
      <c r="AM23" s="114"/>
      <c r="AN23" s="107"/>
      <c r="AO23" s="108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</row>
    <row r="24" spans="1:253" s="102" customFormat="1" ht="19.5" customHeight="1">
      <c r="A24" s="187">
        <v>503</v>
      </c>
      <c r="B24" s="188" t="s">
        <v>331</v>
      </c>
      <c r="C24" s="107">
        <v>501101</v>
      </c>
      <c r="D24" s="107" t="s">
        <v>332</v>
      </c>
      <c r="E24" s="71">
        <f>F24+P24+Z24</f>
        <v>70000000</v>
      </c>
      <c r="F24" s="71">
        <f>G24+J24+M24</f>
        <v>70000000</v>
      </c>
      <c r="G24" s="71">
        <f>H24+I24</f>
        <v>0</v>
      </c>
      <c r="H24" s="71"/>
      <c r="I24" s="69"/>
      <c r="J24" s="70">
        <f>K24+L24</f>
        <v>70000000</v>
      </c>
      <c r="K24" s="107"/>
      <c r="L24" s="108">
        <v>70000000</v>
      </c>
      <c r="M24" s="114"/>
      <c r="N24" s="107"/>
      <c r="O24" s="108"/>
      <c r="P24" s="114"/>
      <c r="Q24" s="107"/>
      <c r="R24" s="107"/>
      <c r="S24" s="108"/>
      <c r="T24" s="114"/>
      <c r="U24" s="107"/>
      <c r="V24" s="107"/>
      <c r="W24" s="108"/>
      <c r="X24" s="114"/>
      <c r="Y24" s="108"/>
      <c r="Z24" s="114"/>
      <c r="AA24" s="107"/>
      <c r="AB24" s="107"/>
      <c r="AC24" s="108"/>
      <c r="AD24" s="114"/>
      <c r="AE24" s="107"/>
      <c r="AF24" s="108"/>
      <c r="AG24" s="114"/>
      <c r="AH24" s="107"/>
      <c r="AI24" s="108"/>
      <c r="AJ24" s="114"/>
      <c r="AK24" s="107"/>
      <c r="AL24" s="108"/>
      <c r="AM24" s="114"/>
      <c r="AN24" s="107"/>
      <c r="AO24" s="108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</row>
  </sheetData>
  <sheetProtection/>
  <mergeCells count="16"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</mergeCells>
  <printOptions horizontalCentered="1"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8"/>
  <sheetViews>
    <sheetView showGridLines="0" showZeros="0" workbookViewId="0" topLeftCell="A1">
      <pane xSplit="5" ySplit="6" topLeftCell="L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5" sqref="AA15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73" customWidth="1"/>
    <col min="6" max="12" width="12" style="73" customWidth="1"/>
    <col min="13" max="13" width="10.5" style="73" customWidth="1"/>
    <col min="14" max="19" width="12" style="73" customWidth="1"/>
    <col min="20" max="45" width="10.83203125" style="73" customWidth="1"/>
    <col min="46" max="46" width="9.5" style="73" customWidth="1"/>
    <col min="47" max="47" width="10.83203125" style="73" customWidth="1"/>
    <col min="48" max="57" width="11" style="73" customWidth="1"/>
    <col min="58" max="58" width="10.33203125" style="73" customWidth="1"/>
    <col min="59" max="59" width="10" style="73" customWidth="1"/>
    <col min="60" max="60" width="11" style="73" customWidth="1"/>
    <col min="61" max="78" width="7.66015625" style="73" customWidth="1"/>
    <col min="79" max="89" width="10" style="73" customWidth="1"/>
    <col min="90" max="90" width="10" style="89" customWidth="1"/>
    <col min="91" max="98" width="10" style="73" customWidth="1"/>
    <col min="99" max="110" width="9" style="73" customWidth="1"/>
    <col min="111" max="111" width="10.16015625" style="73" customWidth="1"/>
    <col min="112" max="112" width="9" style="73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94"/>
      <c r="AH1" s="94"/>
      <c r="DH1" s="98" t="s">
        <v>173</v>
      </c>
    </row>
    <row r="2" spans="1:112" ht="19.5" customHeight="1">
      <c r="A2" s="212" t="s">
        <v>174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</row>
    <row r="3" spans="1:113" ht="15.75" customHeight="1">
      <c r="A3" s="200" t="s">
        <v>2</v>
      </c>
      <c r="B3" s="200"/>
      <c r="C3" s="200"/>
      <c r="D3" s="200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74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9" t="s">
        <v>3</v>
      </c>
      <c r="DI3" s="35"/>
    </row>
    <row r="4" spans="1:113" ht="19.5" customHeight="1">
      <c r="A4" s="218" t="s">
        <v>53</v>
      </c>
      <c r="B4" s="218"/>
      <c r="C4" s="218"/>
      <c r="D4" s="218"/>
      <c r="E4" s="239" t="s">
        <v>54</v>
      </c>
      <c r="F4" s="201" t="s">
        <v>175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220" t="s">
        <v>176</v>
      </c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190" t="s">
        <v>177</v>
      </c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2" t="s">
        <v>178</v>
      </c>
      <c r="BJ4" s="230"/>
      <c r="BK4" s="230"/>
      <c r="BL4" s="230"/>
      <c r="BM4" s="190"/>
      <c r="BN4" s="231" t="s">
        <v>179</v>
      </c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3"/>
      <c r="CA4" s="191" t="s">
        <v>180</v>
      </c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234" t="s">
        <v>181</v>
      </c>
      <c r="CS4" s="230"/>
      <c r="CT4" s="190"/>
      <c r="CU4" s="234" t="s">
        <v>182</v>
      </c>
      <c r="CV4" s="230"/>
      <c r="CW4" s="230"/>
      <c r="CX4" s="230"/>
      <c r="CY4" s="230"/>
      <c r="CZ4" s="190"/>
      <c r="DA4" s="235" t="s">
        <v>183</v>
      </c>
      <c r="DB4" s="236"/>
      <c r="DC4" s="237"/>
      <c r="DD4" s="235" t="s">
        <v>184</v>
      </c>
      <c r="DE4" s="236"/>
      <c r="DF4" s="236"/>
      <c r="DG4" s="236"/>
      <c r="DH4" s="237"/>
      <c r="DI4" s="35"/>
    </row>
    <row r="5" spans="1:113" ht="19.5" customHeight="1">
      <c r="A5" s="8" t="s">
        <v>64</v>
      </c>
      <c r="B5" s="8"/>
      <c r="C5" s="90"/>
      <c r="D5" s="238" t="s">
        <v>185</v>
      </c>
      <c r="E5" s="217"/>
      <c r="F5" s="241" t="s">
        <v>69</v>
      </c>
      <c r="G5" s="241" t="s">
        <v>186</v>
      </c>
      <c r="H5" s="241" t="s">
        <v>187</v>
      </c>
      <c r="I5" s="241" t="s">
        <v>188</v>
      </c>
      <c r="J5" s="240" t="s">
        <v>189</v>
      </c>
      <c r="K5" s="241" t="s">
        <v>190</v>
      </c>
      <c r="L5" s="241" t="s">
        <v>191</v>
      </c>
      <c r="M5" s="240" t="s">
        <v>192</v>
      </c>
      <c r="N5" s="240" t="s">
        <v>193</v>
      </c>
      <c r="O5" s="240" t="s">
        <v>194</v>
      </c>
      <c r="P5" s="240" t="s">
        <v>195</v>
      </c>
      <c r="Q5" s="240" t="s">
        <v>95</v>
      </c>
      <c r="R5" s="240" t="s">
        <v>196</v>
      </c>
      <c r="S5" s="242" t="s">
        <v>160</v>
      </c>
      <c r="T5" s="241" t="s">
        <v>69</v>
      </c>
      <c r="U5" s="241" t="s">
        <v>197</v>
      </c>
      <c r="V5" s="241" t="s">
        <v>198</v>
      </c>
      <c r="W5" s="241" t="s">
        <v>199</v>
      </c>
      <c r="X5" s="241" t="s">
        <v>200</v>
      </c>
      <c r="Y5" s="241" t="s">
        <v>201</v>
      </c>
      <c r="Z5" s="241" t="s">
        <v>202</v>
      </c>
      <c r="AA5" s="241" t="s">
        <v>203</v>
      </c>
      <c r="AB5" s="240" t="s">
        <v>204</v>
      </c>
      <c r="AC5" s="241" t="s">
        <v>205</v>
      </c>
      <c r="AD5" s="241" t="s">
        <v>206</v>
      </c>
      <c r="AE5" s="244" t="s">
        <v>207</v>
      </c>
      <c r="AF5" s="241" t="s">
        <v>208</v>
      </c>
      <c r="AG5" s="241" t="s">
        <v>209</v>
      </c>
      <c r="AH5" s="241" t="s">
        <v>164</v>
      </c>
      <c r="AI5" s="241" t="s">
        <v>165</v>
      </c>
      <c r="AJ5" s="244" t="s">
        <v>167</v>
      </c>
      <c r="AK5" s="241" t="s">
        <v>210</v>
      </c>
      <c r="AL5" s="241" t="s">
        <v>211</v>
      </c>
      <c r="AM5" s="241" t="s">
        <v>212</v>
      </c>
      <c r="AN5" s="241" t="s">
        <v>213</v>
      </c>
      <c r="AO5" s="241" t="s">
        <v>214</v>
      </c>
      <c r="AP5" s="241" t="s">
        <v>215</v>
      </c>
      <c r="AQ5" s="241" t="s">
        <v>216</v>
      </c>
      <c r="AR5" s="244" t="s">
        <v>217</v>
      </c>
      <c r="AS5" s="241" t="s">
        <v>218</v>
      </c>
      <c r="AT5" s="240" t="s">
        <v>219</v>
      </c>
      <c r="AU5" s="241" t="s">
        <v>168</v>
      </c>
      <c r="AV5" s="217" t="s">
        <v>69</v>
      </c>
      <c r="AW5" s="217" t="s">
        <v>220</v>
      </c>
      <c r="AX5" s="240" t="s">
        <v>221</v>
      </c>
      <c r="AY5" s="240" t="s">
        <v>222</v>
      </c>
      <c r="AZ5" s="217" t="s">
        <v>223</v>
      </c>
      <c r="BA5" s="240" t="s">
        <v>224</v>
      </c>
      <c r="BB5" s="217" t="s">
        <v>225</v>
      </c>
      <c r="BC5" s="217" t="s">
        <v>226</v>
      </c>
      <c r="BD5" s="217" t="s">
        <v>227</v>
      </c>
      <c r="BE5" s="240" t="s">
        <v>228</v>
      </c>
      <c r="BF5" s="240" t="s">
        <v>229</v>
      </c>
      <c r="BG5" s="240" t="s">
        <v>230</v>
      </c>
      <c r="BH5" s="217" t="s">
        <v>231</v>
      </c>
      <c r="BI5" s="217" t="s">
        <v>69</v>
      </c>
      <c r="BJ5" s="217" t="s">
        <v>232</v>
      </c>
      <c r="BK5" s="217" t="s">
        <v>233</v>
      </c>
      <c r="BL5" s="240" t="s">
        <v>234</v>
      </c>
      <c r="BM5" s="240" t="s">
        <v>235</v>
      </c>
      <c r="BN5" s="246" t="s">
        <v>69</v>
      </c>
      <c r="BO5" s="246" t="s">
        <v>236</v>
      </c>
      <c r="BP5" s="246" t="s">
        <v>237</v>
      </c>
      <c r="BQ5" s="246" t="s">
        <v>238</v>
      </c>
      <c r="BR5" s="246" t="s">
        <v>239</v>
      </c>
      <c r="BS5" s="246" t="s">
        <v>240</v>
      </c>
      <c r="BT5" s="246" t="s">
        <v>241</v>
      </c>
      <c r="BU5" s="246" t="s">
        <v>242</v>
      </c>
      <c r="BV5" s="246" t="s">
        <v>243</v>
      </c>
      <c r="BW5" s="246" t="s">
        <v>244</v>
      </c>
      <c r="BX5" s="247" t="s">
        <v>245</v>
      </c>
      <c r="BY5" s="247" t="s">
        <v>246</v>
      </c>
      <c r="BZ5" s="246" t="s">
        <v>247</v>
      </c>
      <c r="CA5" s="217" t="s">
        <v>69</v>
      </c>
      <c r="CB5" s="217" t="s">
        <v>236</v>
      </c>
      <c r="CC5" s="217" t="s">
        <v>237</v>
      </c>
      <c r="CD5" s="217" t="s">
        <v>238</v>
      </c>
      <c r="CE5" s="217" t="s">
        <v>239</v>
      </c>
      <c r="CF5" s="217" t="s">
        <v>240</v>
      </c>
      <c r="CG5" s="217" t="s">
        <v>241</v>
      </c>
      <c r="CH5" s="217" t="s">
        <v>242</v>
      </c>
      <c r="CI5" s="217" t="s">
        <v>248</v>
      </c>
      <c r="CJ5" s="217" t="s">
        <v>249</v>
      </c>
      <c r="CK5" s="217" t="s">
        <v>250</v>
      </c>
      <c r="CL5" s="217" t="s">
        <v>251</v>
      </c>
      <c r="CM5" s="245" t="s">
        <v>243</v>
      </c>
      <c r="CN5" s="217" t="s">
        <v>244</v>
      </c>
      <c r="CO5" s="240" t="s">
        <v>245</v>
      </c>
      <c r="CP5" s="240" t="s">
        <v>246</v>
      </c>
      <c r="CQ5" s="217" t="s">
        <v>252</v>
      </c>
      <c r="CR5" s="247" t="s">
        <v>69</v>
      </c>
      <c r="CS5" s="247" t="s">
        <v>253</v>
      </c>
      <c r="CT5" s="246" t="s">
        <v>254</v>
      </c>
      <c r="CU5" s="240" t="s">
        <v>69</v>
      </c>
      <c r="CV5" s="240" t="s">
        <v>253</v>
      </c>
      <c r="CW5" s="240" t="s">
        <v>255</v>
      </c>
      <c r="CX5" s="240" t="s">
        <v>256</v>
      </c>
      <c r="CY5" s="240" t="s">
        <v>257</v>
      </c>
      <c r="CZ5" s="240" t="s">
        <v>258</v>
      </c>
      <c r="DA5" s="240" t="s">
        <v>69</v>
      </c>
      <c r="DB5" s="240" t="s">
        <v>183</v>
      </c>
      <c r="DC5" s="240" t="s">
        <v>259</v>
      </c>
      <c r="DD5" s="240" t="s">
        <v>69</v>
      </c>
      <c r="DE5" s="246" t="s">
        <v>260</v>
      </c>
      <c r="DF5" s="246" t="s">
        <v>261</v>
      </c>
      <c r="DG5" s="246" t="s">
        <v>262</v>
      </c>
      <c r="DH5" s="246" t="s">
        <v>184</v>
      </c>
      <c r="DI5" s="35"/>
    </row>
    <row r="6" spans="1:113" ht="16.5" customHeight="1">
      <c r="A6" s="17" t="s">
        <v>74</v>
      </c>
      <c r="B6" s="16" t="s">
        <v>75</v>
      </c>
      <c r="C6" s="18" t="s">
        <v>76</v>
      </c>
      <c r="D6" s="197"/>
      <c r="E6" s="240"/>
      <c r="F6" s="217"/>
      <c r="G6" s="217"/>
      <c r="H6" s="217"/>
      <c r="I6" s="217"/>
      <c r="J6" s="241"/>
      <c r="K6" s="217"/>
      <c r="L6" s="217"/>
      <c r="M6" s="241"/>
      <c r="N6" s="241"/>
      <c r="O6" s="241"/>
      <c r="P6" s="241"/>
      <c r="Q6" s="241"/>
      <c r="R6" s="241"/>
      <c r="S6" s="243"/>
      <c r="T6" s="217"/>
      <c r="U6" s="217"/>
      <c r="V6" s="217"/>
      <c r="W6" s="217"/>
      <c r="X6" s="217"/>
      <c r="Y6" s="217"/>
      <c r="Z6" s="217"/>
      <c r="AA6" s="217"/>
      <c r="AB6" s="241"/>
      <c r="AC6" s="217"/>
      <c r="AD6" s="217"/>
      <c r="AE6" s="245"/>
      <c r="AF6" s="217"/>
      <c r="AG6" s="217"/>
      <c r="AH6" s="217"/>
      <c r="AI6" s="217"/>
      <c r="AJ6" s="245"/>
      <c r="AK6" s="217"/>
      <c r="AL6" s="217"/>
      <c r="AM6" s="217"/>
      <c r="AN6" s="217"/>
      <c r="AO6" s="217"/>
      <c r="AP6" s="217"/>
      <c r="AQ6" s="217"/>
      <c r="AR6" s="245"/>
      <c r="AS6" s="217"/>
      <c r="AT6" s="241"/>
      <c r="AU6" s="217"/>
      <c r="AV6" s="217"/>
      <c r="AW6" s="217"/>
      <c r="AX6" s="241"/>
      <c r="AY6" s="241"/>
      <c r="AZ6" s="217"/>
      <c r="BA6" s="241"/>
      <c r="BB6" s="217"/>
      <c r="BC6" s="217"/>
      <c r="BD6" s="217"/>
      <c r="BE6" s="241"/>
      <c r="BF6" s="241"/>
      <c r="BG6" s="241"/>
      <c r="BH6" s="217"/>
      <c r="BI6" s="217"/>
      <c r="BJ6" s="217"/>
      <c r="BK6" s="217"/>
      <c r="BL6" s="241"/>
      <c r="BM6" s="241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8"/>
      <c r="BY6" s="248"/>
      <c r="BZ6" s="240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45"/>
      <c r="CN6" s="217"/>
      <c r="CO6" s="241"/>
      <c r="CP6" s="241"/>
      <c r="CQ6" s="217"/>
      <c r="CR6" s="248"/>
      <c r="CS6" s="248"/>
      <c r="CT6" s="240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0"/>
      <c r="DF6" s="240"/>
      <c r="DG6" s="240"/>
      <c r="DH6" s="240"/>
      <c r="DI6" s="35"/>
    </row>
    <row r="7" spans="1:113" s="1" customFormat="1" ht="24" customHeight="1">
      <c r="A7" s="68"/>
      <c r="B7" s="68"/>
      <c r="C7" s="68"/>
      <c r="D7" s="68" t="s">
        <v>54</v>
      </c>
      <c r="E7" s="69">
        <f aca="true" t="shared" si="0" ref="E7:BP7">SUM(E8:E18)</f>
        <v>8403986</v>
      </c>
      <c r="F7" s="69">
        <f t="shared" si="0"/>
        <v>3194193</v>
      </c>
      <c r="G7" s="69">
        <f t="shared" si="0"/>
        <v>1135212</v>
      </c>
      <c r="H7" s="69">
        <f t="shared" si="0"/>
        <v>754644</v>
      </c>
      <c r="I7" s="69">
        <f t="shared" si="0"/>
        <v>94601</v>
      </c>
      <c r="J7" s="69">
        <f t="shared" si="0"/>
        <v>0</v>
      </c>
      <c r="K7" s="69">
        <f t="shared" si="0"/>
        <v>0</v>
      </c>
      <c r="L7" s="69">
        <f t="shared" si="0"/>
        <v>317514</v>
      </c>
      <c r="M7" s="69">
        <f t="shared" si="0"/>
        <v>0</v>
      </c>
      <c r="N7" s="69">
        <f t="shared" si="0"/>
        <v>138900</v>
      </c>
      <c r="O7" s="69">
        <f t="shared" si="0"/>
        <v>99187</v>
      </c>
      <c r="P7" s="69">
        <f t="shared" si="0"/>
        <v>0</v>
      </c>
      <c r="Q7" s="69">
        <f t="shared" si="0"/>
        <v>238135</v>
      </c>
      <c r="R7" s="69">
        <f t="shared" si="0"/>
        <v>0</v>
      </c>
      <c r="S7" s="69">
        <f t="shared" si="0"/>
        <v>416000</v>
      </c>
      <c r="T7" s="69">
        <f t="shared" si="0"/>
        <v>4775513</v>
      </c>
      <c r="U7" s="69">
        <f t="shared" si="0"/>
        <v>862300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18000</v>
      </c>
      <c r="Z7" s="69">
        <f t="shared" si="0"/>
        <v>120000</v>
      </c>
      <c r="AA7" s="69">
        <f t="shared" si="0"/>
        <v>60000</v>
      </c>
      <c r="AB7" s="69">
        <f t="shared" si="0"/>
        <v>0</v>
      </c>
      <c r="AC7" s="69">
        <f t="shared" si="0"/>
        <v>0</v>
      </c>
      <c r="AD7" s="69">
        <f t="shared" si="0"/>
        <v>540000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20000</v>
      </c>
      <c r="AI7" s="69">
        <f t="shared" si="0"/>
        <v>20000</v>
      </c>
      <c r="AJ7" s="69">
        <f t="shared" si="0"/>
        <v>20200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63367</v>
      </c>
      <c r="AQ7" s="69">
        <f t="shared" si="0"/>
        <v>68639</v>
      </c>
      <c r="AR7" s="69">
        <f t="shared" si="0"/>
        <v>0</v>
      </c>
      <c r="AS7" s="69">
        <f t="shared" si="0"/>
        <v>209640</v>
      </c>
      <c r="AT7" s="69">
        <f t="shared" si="0"/>
        <v>0</v>
      </c>
      <c r="AU7" s="69">
        <f t="shared" si="0"/>
        <v>2773367</v>
      </c>
      <c r="AV7" s="69">
        <f t="shared" si="0"/>
        <v>434280</v>
      </c>
      <c r="AW7" s="69">
        <f t="shared" si="0"/>
        <v>0</v>
      </c>
      <c r="AX7" s="69">
        <f t="shared" si="0"/>
        <v>360</v>
      </c>
      <c r="AY7" s="69">
        <f t="shared" si="0"/>
        <v>0</v>
      </c>
      <c r="AZ7" s="69">
        <f t="shared" si="0"/>
        <v>0</v>
      </c>
      <c r="BA7" s="69">
        <f t="shared" si="0"/>
        <v>49440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480</v>
      </c>
      <c r="BF7" s="69">
        <f t="shared" si="0"/>
        <v>0</v>
      </c>
      <c r="BG7" s="69">
        <f t="shared" si="0"/>
        <v>0</v>
      </c>
      <c r="BH7" s="69">
        <f t="shared" si="0"/>
        <v>384000</v>
      </c>
      <c r="BI7" s="69">
        <f t="shared" si="0"/>
        <v>0</v>
      </c>
      <c r="BJ7" s="69">
        <f t="shared" si="0"/>
        <v>0</v>
      </c>
      <c r="BK7" s="69">
        <f t="shared" si="0"/>
        <v>0</v>
      </c>
      <c r="BL7" s="69">
        <f t="shared" si="0"/>
        <v>0</v>
      </c>
      <c r="BM7" s="69">
        <f t="shared" si="0"/>
        <v>0</v>
      </c>
      <c r="BN7" s="69">
        <f t="shared" si="0"/>
        <v>0</v>
      </c>
      <c r="BO7" s="69">
        <f t="shared" si="0"/>
        <v>0</v>
      </c>
      <c r="BP7" s="69">
        <f t="shared" si="0"/>
        <v>0</v>
      </c>
      <c r="BQ7" s="69">
        <f aca="true" t="shared" si="1" ref="BQ7:DH7">SUM(BQ8:BQ18)</f>
        <v>0</v>
      </c>
      <c r="BR7" s="69">
        <f t="shared" si="1"/>
        <v>0</v>
      </c>
      <c r="BS7" s="69">
        <f t="shared" si="1"/>
        <v>0</v>
      </c>
      <c r="BT7" s="69">
        <f t="shared" si="1"/>
        <v>0</v>
      </c>
      <c r="BU7" s="69">
        <f t="shared" si="1"/>
        <v>0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0</v>
      </c>
      <c r="CG7" s="69">
        <f t="shared" si="1"/>
        <v>0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0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0</v>
      </c>
      <c r="CP7" s="69">
        <f t="shared" si="1"/>
        <v>0</v>
      </c>
      <c r="CQ7" s="69">
        <f t="shared" si="1"/>
        <v>0</v>
      </c>
      <c r="CR7" s="69">
        <f t="shared" si="1"/>
        <v>0</v>
      </c>
      <c r="CS7" s="69">
        <f t="shared" si="1"/>
        <v>0</v>
      </c>
      <c r="CT7" s="69">
        <f t="shared" si="1"/>
        <v>0</v>
      </c>
      <c r="CU7" s="69">
        <f t="shared" si="1"/>
        <v>0</v>
      </c>
      <c r="CV7" s="69">
        <f t="shared" si="1"/>
        <v>0</v>
      </c>
      <c r="CW7" s="69">
        <f t="shared" si="1"/>
        <v>0</v>
      </c>
      <c r="CX7" s="69">
        <f t="shared" si="1"/>
        <v>0</v>
      </c>
      <c r="CY7" s="69">
        <f t="shared" si="1"/>
        <v>0</v>
      </c>
      <c r="CZ7" s="69">
        <f t="shared" si="1"/>
        <v>0</v>
      </c>
      <c r="DA7" s="69">
        <f t="shared" si="1"/>
        <v>0</v>
      </c>
      <c r="DB7" s="69">
        <f t="shared" si="1"/>
        <v>0</v>
      </c>
      <c r="DC7" s="69">
        <f t="shared" si="1"/>
        <v>0</v>
      </c>
      <c r="DD7" s="69">
        <f t="shared" si="1"/>
        <v>0</v>
      </c>
      <c r="DE7" s="69">
        <f t="shared" si="1"/>
        <v>0</v>
      </c>
      <c r="DF7" s="69">
        <f t="shared" si="1"/>
        <v>0</v>
      </c>
      <c r="DG7" s="69">
        <f t="shared" si="1"/>
        <v>0</v>
      </c>
      <c r="DH7" s="69">
        <f t="shared" si="1"/>
        <v>0</v>
      </c>
      <c r="DI7" s="101"/>
    </row>
    <row r="8" spans="1:113" s="1" customFormat="1" ht="27" customHeight="1">
      <c r="A8" s="26" t="s">
        <v>307</v>
      </c>
      <c r="B8" s="26" t="s">
        <v>83</v>
      </c>
      <c r="C8" s="26" t="s">
        <v>78</v>
      </c>
      <c r="D8" s="205" t="s">
        <v>312</v>
      </c>
      <c r="E8" s="69">
        <f>F8+T8+AV8+BI8+BN8+CA8+CR8+CU8+DA8+DD8</f>
        <v>200000</v>
      </c>
      <c r="F8" s="69">
        <f>SUM(G8:S8)</f>
        <v>0</v>
      </c>
      <c r="G8" s="69"/>
      <c r="H8" s="69"/>
      <c r="I8" s="69"/>
      <c r="J8" s="69"/>
      <c r="K8" s="69"/>
      <c r="L8" s="92"/>
      <c r="M8" s="92"/>
      <c r="N8" s="92"/>
      <c r="O8" s="92"/>
      <c r="P8" s="92"/>
      <c r="Q8" s="69"/>
      <c r="R8" s="69"/>
      <c r="S8" s="69"/>
      <c r="T8" s="69">
        <f>SUM(U8:AU8)</f>
        <v>200000</v>
      </c>
      <c r="U8" s="69">
        <v>200000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96"/>
      <c r="AN8" s="69"/>
      <c r="AO8" s="69"/>
      <c r="AP8" s="69"/>
      <c r="AQ8" s="69"/>
      <c r="AR8" s="69"/>
      <c r="AS8" s="69"/>
      <c r="AT8" s="69"/>
      <c r="AU8" s="69"/>
      <c r="AV8" s="69">
        <f>SUM(AW8:BH8)</f>
        <v>0</v>
      </c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93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7"/>
      <c r="DB8" s="67"/>
      <c r="DC8" s="67"/>
      <c r="DD8" s="67"/>
      <c r="DE8" s="67"/>
      <c r="DF8" s="67"/>
      <c r="DG8" s="67"/>
      <c r="DH8" s="67">
        <v>0</v>
      </c>
      <c r="DI8" s="42"/>
    </row>
    <row r="9" spans="1:112" s="1" customFormat="1" ht="27" customHeight="1">
      <c r="A9" s="26" t="s">
        <v>77</v>
      </c>
      <c r="B9" s="26" t="s">
        <v>78</v>
      </c>
      <c r="C9" s="26" t="s">
        <v>79</v>
      </c>
      <c r="D9" s="205" t="s">
        <v>80</v>
      </c>
      <c r="E9" s="69">
        <f aca="true" t="shared" si="2" ref="E9:E18">F9+T9+AV9+BI9+BN9+CA9+CR9+CU9+DA9+DD9</f>
        <v>384360</v>
      </c>
      <c r="F9" s="69">
        <f>SUM(G9:S9)</f>
        <v>0</v>
      </c>
      <c r="G9" s="69"/>
      <c r="H9" s="69"/>
      <c r="I9" s="69"/>
      <c r="J9" s="69"/>
      <c r="K9" s="69"/>
      <c r="L9" s="92"/>
      <c r="M9" s="92"/>
      <c r="N9" s="92"/>
      <c r="O9" s="92"/>
      <c r="P9" s="92"/>
      <c r="Q9" s="92"/>
      <c r="R9" s="92"/>
      <c r="S9" s="92"/>
      <c r="T9" s="69">
        <f aca="true" t="shared" si="3" ref="T9:T18">SUM(U9:AU9)</f>
        <v>0</v>
      </c>
      <c r="U9" s="92"/>
      <c r="V9" s="92"/>
      <c r="W9" s="92"/>
      <c r="X9" s="93"/>
      <c r="Y9" s="92"/>
      <c r="Z9" s="92"/>
      <c r="AA9" s="92"/>
      <c r="AB9" s="92"/>
      <c r="AC9" s="92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2"/>
      <c r="AO9" s="92"/>
      <c r="AP9" s="92"/>
      <c r="AQ9" s="92"/>
      <c r="AR9" s="92"/>
      <c r="AS9" s="92"/>
      <c r="AT9" s="92"/>
      <c r="AU9" s="92"/>
      <c r="AV9" s="69">
        <f aca="true" t="shared" si="4" ref="AV9:AV18">SUM(AW9:BH9)</f>
        <v>384360</v>
      </c>
      <c r="AW9" s="92"/>
      <c r="AX9" s="92">
        <v>360</v>
      </c>
      <c r="AY9" s="92"/>
      <c r="AZ9" s="92"/>
      <c r="BA9" s="92"/>
      <c r="BB9" s="92"/>
      <c r="BC9" s="92"/>
      <c r="BD9" s="92"/>
      <c r="BE9" s="92"/>
      <c r="BF9" s="92"/>
      <c r="BG9" s="92"/>
      <c r="BH9" s="93">
        <v>384000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7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100"/>
      <c r="DB9" s="100"/>
      <c r="DC9" s="100"/>
      <c r="DD9" s="100"/>
      <c r="DE9" s="100"/>
      <c r="DF9" s="100"/>
      <c r="DG9" s="100"/>
      <c r="DH9" s="100"/>
    </row>
    <row r="10" spans="1:112" s="1" customFormat="1" ht="27" customHeight="1">
      <c r="A10" s="26" t="s">
        <v>77</v>
      </c>
      <c r="B10" s="26" t="s">
        <v>78</v>
      </c>
      <c r="C10" s="26" t="s">
        <v>78</v>
      </c>
      <c r="D10" s="205" t="s">
        <v>81</v>
      </c>
      <c r="E10" s="69">
        <f t="shared" si="2"/>
        <v>317514</v>
      </c>
      <c r="F10" s="69">
        <f>SUM(G10:S10)</f>
        <v>317514</v>
      </c>
      <c r="G10" s="69"/>
      <c r="H10" s="69"/>
      <c r="I10" s="69"/>
      <c r="J10" s="69"/>
      <c r="K10" s="69"/>
      <c r="L10" s="92">
        <v>317514</v>
      </c>
      <c r="M10" s="92"/>
      <c r="N10" s="92"/>
      <c r="O10" s="92"/>
      <c r="P10" s="92"/>
      <c r="Q10" s="92"/>
      <c r="R10" s="92"/>
      <c r="S10" s="92"/>
      <c r="T10" s="69">
        <f t="shared" si="3"/>
        <v>0</v>
      </c>
      <c r="U10" s="92"/>
      <c r="V10" s="92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2"/>
      <c r="AO10" s="92"/>
      <c r="AP10" s="92"/>
      <c r="AQ10" s="92"/>
      <c r="AR10" s="92"/>
      <c r="AS10" s="92"/>
      <c r="AT10" s="92"/>
      <c r="AU10" s="92"/>
      <c r="AV10" s="69">
        <f t="shared" si="4"/>
        <v>0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7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100"/>
      <c r="DB10" s="100"/>
      <c r="DC10" s="100"/>
      <c r="DD10" s="100"/>
      <c r="DE10" s="100"/>
      <c r="DF10" s="100"/>
      <c r="DG10" s="100"/>
      <c r="DH10" s="100"/>
    </row>
    <row r="11" spans="1:112" s="1" customFormat="1" ht="21" customHeight="1">
      <c r="A11" s="26" t="s">
        <v>82</v>
      </c>
      <c r="B11" s="26" t="s">
        <v>83</v>
      </c>
      <c r="C11" s="26" t="s">
        <v>79</v>
      </c>
      <c r="D11" s="205" t="s">
        <v>84</v>
      </c>
      <c r="E11" s="69">
        <f t="shared" si="2"/>
        <v>138900</v>
      </c>
      <c r="F11" s="69">
        <f>SUM(G11:S11)</f>
        <v>138900</v>
      </c>
      <c r="G11" s="69"/>
      <c r="H11" s="69"/>
      <c r="I11" s="69"/>
      <c r="J11" s="69"/>
      <c r="K11" s="69"/>
      <c r="L11" s="92"/>
      <c r="M11" s="92"/>
      <c r="N11" s="92">
        <v>138900</v>
      </c>
      <c r="O11" s="92"/>
      <c r="P11" s="92"/>
      <c r="Q11" s="92"/>
      <c r="R11" s="92"/>
      <c r="S11" s="92"/>
      <c r="T11" s="69">
        <f t="shared" si="3"/>
        <v>0</v>
      </c>
      <c r="U11" s="92"/>
      <c r="V11" s="92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2"/>
      <c r="AO11" s="92"/>
      <c r="AP11" s="92"/>
      <c r="AQ11" s="92"/>
      <c r="AR11" s="92"/>
      <c r="AS11" s="92"/>
      <c r="AT11" s="92"/>
      <c r="AU11" s="92"/>
      <c r="AV11" s="69">
        <f t="shared" si="4"/>
        <v>0</v>
      </c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7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100"/>
      <c r="DB11" s="100"/>
      <c r="DC11" s="100"/>
      <c r="DD11" s="100"/>
      <c r="DE11" s="100"/>
      <c r="DF11" s="100"/>
      <c r="DG11" s="100"/>
      <c r="DH11" s="100"/>
    </row>
    <row r="12" spans="1:112" s="1" customFormat="1" ht="21" customHeight="1">
      <c r="A12" s="26" t="s">
        <v>82</v>
      </c>
      <c r="B12" s="26" t="s">
        <v>83</v>
      </c>
      <c r="C12" s="26" t="s">
        <v>86</v>
      </c>
      <c r="D12" s="205" t="s">
        <v>87</v>
      </c>
      <c r="E12" s="69">
        <f t="shared" si="2"/>
        <v>99187</v>
      </c>
      <c r="F12" s="69">
        <f aca="true" t="shared" si="5" ref="F12:F18">SUM(G12:S12)</f>
        <v>99187</v>
      </c>
      <c r="G12" s="69"/>
      <c r="H12" s="69"/>
      <c r="I12" s="69"/>
      <c r="J12" s="69"/>
      <c r="K12" s="69"/>
      <c r="L12" s="92"/>
      <c r="M12" s="92"/>
      <c r="N12" s="92"/>
      <c r="O12" s="92">
        <v>99187</v>
      </c>
      <c r="P12" s="92"/>
      <c r="Q12" s="92"/>
      <c r="R12" s="92"/>
      <c r="S12" s="92"/>
      <c r="T12" s="69">
        <f t="shared" si="3"/>
        <v>0</v>
      </c>
      <c r="U12" s="92"/>
      <c r="V12" s="92"/>
      <c r="W12" s="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2"/>
      <c r="AO12" s="92"/>
      <c r="AP12" s="92"/>
      <c r="AQ12" s="92"/>
      <c r="AR12" s="92"/>
      <c r="AS12" s="92"/>
      <c r="AT12" s="92"/>
      <c r="AU12" s="92"/>
      <c r="AV12" s="69">
        <f t="shared" si="4"/>
        <v>0</v>
      </c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7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100"/>
      <c r="DB12" s="100"/>
      <c r="DC12" s="100"/>
      <c r="DD12" s="100"/>
      <c r="DE12" s="100"/>
      <c r="DF12" s="100"/>
      <c r="DG12" s="100"/>
      <c r="DH12" s="100"/>
    </row>
    <row r="13" spans="1:112" s="1" customFormat="1" ht="21" customHeight="1">
      <c r="A13" s="26" t="s">
        <v>316</v>
      </c>
      <c r="B13" s="26" t="s">
        <v>79</v>
      </c>
      <c r="C13" s="26" t="s">
        <v>79</v>
      </c>
      <c r="D13" s="205" t="s">
        <v>319</v>
      </c>
      <c r="E13" s="69">
        <f t="shared" si="2"/>
        <v>3225890</v>
      </c>
      <c r="F13" s="69">
        <f t="shared" si="5"/>
        <v>2400457</v>
      </c>
      <c r="G13" s="69">
        <v>1135212</v>
      </c>
      <c r="H13" s="69">
        <v>754644</v>
      </c>
      <c r="I13" s="69">
        <v>94601</v>
      </c>
      <c r="J13" s="69"/>
      <c r="K13" s="69"/>
      <c r="L13" s="92"/>
      <c r="M13" s="92"/>
      <c r="N13" s="92"/>
      <c r="O13" s="92"/>
      <c r="P13" s="92"/>
      <c r="Q13" s="92"/>
      <c r="R13" s="92"/>
      <c r="S13" s="92">
        <v>416000</v>
      </c>
      <c r="T13" s="69">
        <f t="shared" si="3"/>
        <v>775513</v>
      </c>
      <c r="U13" s="92">
        <v>112300</v>
      </c>
      <c r="V13" s="92"/>
      <c r="W13" s="92"/>
      <c r="X13" s="93"/>
      <c r="Y13" s="93">
        <v>18000</v>
      </c>
      <c r="Z13" s="93">
        <v>120000</v>
      </c>
      <c r="AA13" s="93">
        <v>60000</v>
      </c>
      <c r="AB13" s="93"/>
      <c r="AC13" s="93"/>
      <c r="AD13" s="93"/>
      <c r="AE13" s="93"/>
      <c r="AF13" s="93"/>
      <c r="AG13" s="93"/>
      <c r="AH13" s="93">
        <v>20000</v>
      </c>
      <c r="AI13" s="93">
        <v>20000</v>
      </c>
      <c r="AJ13" s="93">
        <v>20200</v>
      </c>
      <c r="AK13" s="93"/>
      <c r="AL13" s="93"/>
      <c r="AM13" s="93"/>
      <c r="AN13" s="92"/>
      <c r="AO13" s="92"/>
      <c r="AP13" s="92">
        <v>63367</v>
      </c>
      <c r="AQ13" s="92">
        <v>68639</v>
      </c>
      <c r="AR13" s="92"/>
      <c r="AS13" s="92">
        <v>209640</v>
      </c>
      <c r="AT13" s="92"/>
      <c r="AU13" s="92">
        <v>63367</v>
      </c>
      <c r="AV13" s="69">
        <f t="shared" si="4"/>
        <v>49920</v>
      </c>
      <c r="AW13" s="92"/>
      <c r="AX13" s="92"/>
      <c r="AY13" s="92"/>
      <c r="AZ13" s="92"/>
      <c r="BA13" s="92">
        <v>49440</v>
      </c>
      <c r="BB13" s="92"/>
      <c r="BC13" s="92"/>
      <c r="BD13" s="92"/>
      <c r="BE13" s="92">
        <v>480</v>
      </c>
      <c r="BF13" s="92"/>
      <c r="BG13" s="92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7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100"/>
      <c r="DB13" s="100"/>
      <c r="DC13" s="100"/>
      <c r="DD13" s="100"/>
      <c r="DE13" s="100"/>
      <c r="DF13" s="100"/>
      <c r="DG13" s="100"/>
      <c r="DH13" s="100"/>
    </row>
    <row r="14" spans="1:112" s="1" customFormat="1" ht="21" customHeight="1">
      <c r="A14" s="26" t="s">
        <v>316</v>
      </c>
      <c r="B14" s="26" t="s">
        <v>92</v>
      </c>
      <c r="C14" s="26" t="s">
        <v>92</v>
      </c>
      <c r="D14" s="205" t="s">
        <v>322</v>
      </c>
      <c r="E14" s="69">
        <f t="shared" si="2"/>
        <v>3800000</v>
      </c>
      <c r="F14" s="69">
        <f t="shared" si="5"/>
        <v>0</v>
      </c>
      <c r="G14" s="69"/>
      <c r="H14" s="69"/>
      <c r="I14" s="69"/>
      <c r="J14" s="69"/>
      <c r="K14" s="69"/>
      <c r="L14" s="92"/>
      <c r="M14" s="92"/>
      <c r="N14" s="92"/>
      <c r="O14" s="92"/>
      <c r="P14" s="92"/>
      <c r="Q14" s="92"/>
      <c r="R14" s="92"/>
      <c r="S14" s="92"/>
      <c r="T14" s="69">
        <f t="shared" si="3"/>
        <v>3800000</v>
      </c>
      <c r="U14" s="92">
        <v>550000</v>
      </c>
      <c r="V14" s="92"/>
      <c r="W14" s="92"/>
      <c r="X14" s="93"/>
      <c r="Y14" s="93"/>
      <c r="Z14" s="93"/>
      <c r="AA14" s="93"/>
      <c r="AB14" s="93"/>
      <c r="AC14" s="93"/>
      <c r="AD14" s="93">
        <v>540000</v>
      </c>
      <c r="AE14" s="93"/>
      <c r="AF14" s="93"/>
      <c r="AG14" s="93"/>
      <c r="AH14" s="93"/>
      <c r="AI14" s="93"/>
      <c r="AJ14" s="93"/>
      <c r="AK14" s="93"/>
      <c r="AL14" s="93"/>
      <c r="AM14" s="93"/>
      <c r="AN14" s="92"/>
      <c r="AO14" s="92"/>
      <c r="AP14" s="92"/>
      <c r="AQ14" s="92"/>
      <c r="AR14" s="92"/>
      <c r="AS14" s="92"/>
      <c r="AT14" s="92"/>
      <c r="AU14" s="92">
        <v>2710000</v>
      </c>
      <c r="AV14" s="69">
        <f t="shared" si="4"/>
        <v>0</v>
      </c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7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100"/>
      <c r="DB14" s="100"/>
      <c r="DC14" s="100"/>
      <c r="DD14" s="100"/>
      <c r="DE14" s="100"/>
      <c r="DF14" s="100"/>
      <c r="DG14" s="100"/>
      <c r="DH14" s="100"/>
    </row>
    <row r="15" spans="1:112" s="1" customFormat="1" ht="21" customHeight="1">
      <c r="A15" s="26" t="s">
        <v>94</v>
      </c>
      <c r="B15" s="26" t="s">
        <v>85</v>
      </c>
      <c r="C15" s="26" t="s">
        <v>79</v>
      </c>
      <c r="D15" s="205" t="s">
        <v>95</v>
      </c>
      <c r="E15" s="69">
        <f t="shared" si="2"/>
        <v>238135</v>
      </c>
      <c r="F15" s="69">
        <f t="shared" si="5"/>
        <v>238135</v>
      </c>
      <c r="G15" s="69"/>
      <c r="H15" s="69"/>
      <c r="I15" s="69"/>
      <c r="J15" s="69"/>
      <c r="K15" s="69"/>
      <c r="L15" s="92"/>
      <c r="M15" s="92"/>
      <c r="N15" s="92"/>
      <c r="O15" s="92"/>
      <c r="P15" s="92"/>
      <c r="Q15" s="92">
        <v>238135</v>
      </c>
      <c r="R15" s="92"/>
      <c r="S15" s="92"/>
      <c r="T15" s="69">
        <f t="shared" si="3"/>
        <v>0</v>
      </c>
      <c r="U15" s="92"/>
      <c r="V15" s="92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2"/>
      <c r="AO15" s="92"/>
      <c r="AP15" s="92"/>
      <c r="AQ15" s="92"/>
      <c r="AR15" s="92"/>
      <c r="AS15" s="92"/>
      <c r="AT15" s="92"/>
      <c r="AU15" s="92"/>
      <c r="AV15" s="69">
        <f t="shared" si="4"/>
        <v>0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7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100"/>
      <c r="DB15" s="100"/>
      <c r="DC15" s="100"/>
      <c r="DD15" s="100"/>
      <c r="DE15" s="100"/>
      <c r="DF15" s="100"/>
      <c r="DG15" s="100"/>
      <c r="DH15" s="100"/>
    </row>
    <row r="16" spans="1:112" s="1" customFormat="1" ht="21" customHeight="1">
      <c r="A16" s="68" t="s">
        <v>88</v>
      </c>
      <c r="B16" s="68" t="s">
        <v>86</v>
      </c>
      <c r="C16" s="68" t="s">
        <v>90</v>
      </c>
      <c r="D16" s="91" t="s">
        <v>91</v>
      </c>
      <c r="E16" s="69">
        <f t="shared" si="2"/>
        <v>0</v>
      </c>
      <c r="F16" s="69">
        <f t="shared" si="5"/>
        <v>0</v>
      </c>
      <c r="G16" s="69"/>
      <c r="H16" s="69"/>
      <c r="I16" s="69"/>
      <c r="J16" s="69"/>
      <c r="K16" s="69"/>
      <c r="L16" s="92"/>
      <c r="M16" s="92"/>
      <c r="N16" s="92"/>
      <c r="O16" s="92"/>
      <c r="P16" s="92"/>
      <c r="Q16" s="92"/>
      <c r="R16" s="92"/>
      <c r="S16" s="92"/>
      <c r="T16" s="69">
        <f t="shared" si="3"/>
        <v>0</v>
      </c>
      <c r="U16" s="92"/>
      <c r="V16" s="92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2"/>
      <c r="AO16" s="92"/>
      <c r="AP16" s="92"/>
      <c r="AQ16" s="92"/>
      <c r="AR16" s="92"/>
      <c r="AS16" s="92"/>
      <c r="AT16" s="92"/>
      <c r="AU16" s="92"/>
      <c r="AV16" s="69">
        <f t="shared" si="4"/>
        <v>0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7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100"/>
      <c r="DB16" s="100"/>
      <c r="DC16" s="100"/>
      <c r="DD16" s="100"/>
      <c r="DE16" s="100"/>
      <c r="DF16" s="100"/>
      <c r="DG16" s="100"/>
      <c r="DH16" s="100"/>
    </row>
    <row r="17" spans="1:112" s="1" customFormat="1" ht="21" customHeight="1">
      <c r="A17" s="68" t="s">
        <v>88</v>
      </c>
      <c r="B17" s="68" t="s">
        <v>86</v>
      </c>
      <c r="C17" s="68" t="s">
        <v>92</v>
      </c>
      <c r="D17" s="91" t="s">
        <v>93</v>
      </c>
      <c r="E17" s="69">
        <f t="shared" si="2"/>
        <v>0</v>
      </c>
      <c r="F17" s="69">
        <f t="shared" si="5"/>
        <v>0</v>
      </c>
      <c r="G17" s="69"/>
      <c r="H17" s="69"/>
      <c r="I17" s="69"/>
      <c r="J17" s="69"/>
      <c r="K17" s="69"/>
      <c r="L17" s="92"/>
      <c r="M17" s="92"/>
      <c r="N17" s="92"/>
      <c r="O17" s="92"/>
      <c r="P17" s="92"/>
      <c r="Q17" s="92"/>
      <c r="R17" s="92"/>
      <c r="S17" s="92"/>
      <c r="T17" s="69">
        <f t="shared" si="3"/>
        <v>0</v>
      </c>
      <c r="U17" s="92"/>
      <c r="V17" s="92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2"/>
      <c r="AO17" s="92"/>
      <c r="AP17" s="92"/>
      <c r="AQ17" s="92"/>
      <c r="AR17" s="92"/>
      <c r="AS17" s="92"/>
      <c r="AT17" s="92"/>
      <c r="AU17" s="92"/>
      <c r="AV17" s="69">
        <f t="shared" si="4"/>
        <v>0</v>
      </c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7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100"/>
      <c r="DB17" s="100"/>
      <c r="DC17" s="100"/>
      <c r="DD17" s="100"/>
      <c r="DE17" s="100"/>
      <c r="DF17" s="100"/>
      <c r="DG17" s="100"/>
      <c r="DH17" s="100"/>
    </row>
    <row r="18" spans="1:112" s="1" customFormat="1" ht="27" customHeight="1">
      <c r="A18" s="68" t="s">
        <v>94</v>
      </c>
      <c r="B18" s="68" t="s">
        <v>85</v>
      </c>
      <c r="C18" s="68" t="s">
        <v>79</v>
      </c>
      <c r="D18" s="91" t="s">
        <v>95</v>
      </c>
      <c r="E18" s="69">
        <f t="shared" si="2"/>
        <v>0</v>
      </c>
      <c r="F18" s="69">
        <f t="shared" si="5"/>
        <v>0</v>
      </c>
      <c r="G18" s="69"/>
      <c r="H18" s="69"/>
      <c r="I18" s="69"/>
      <c r="J18" s="69"/>
      <c r="K18" s="69"/>
      <c r="L18" s="92"/>
      <c r="M18" s="92"/>
      <c r="N18" s="92"/>
      <c r="O18" s="92"/>
      <c r="P18" s="92"/>
      <c r="Q18" s="92"/>
      <c r="R18" s="92"/>
      <c r="S18" s="92"/>
      <c r="T18" s="69">
        <f t="shared" si="3"/>
        <v>0</v>
      </c>
      <c r="U18" s="92"/>
      <c r="V18" s="92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2"/>
      <c r="AO18" s="92"/>
      <c r="AP18" s="92"/>
      <c r="AQ18" s="92"/>
      <c r="AR18" s="92"/>
      <c r="AS18" s="92"/>
      <c r="AT18" s="92"/>
      <c r="AU18" s="92"/>
      <c r="AV18" s="69">
        <f t="shared" si="4"/>
        <v>0</v>
      </c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7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100"/>
      <c r="DB18" s="100"/>
      <c r="DC18" s="100"/>
      <c r="DD18" s="100"/>
      <c r="DE18" s="100"/>
      <c r="DF18" s="100"/>
      <c r="DG18" s="100"/>
      <c r="DH18" s="100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G31" sqref="G31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82" customWidth="1"/>
    <col min="8" max="8" width="8.66015625" style="0" customWidth="1"/>
  </cols>
  <sheetData>
    <row r="1" spans="1:8" ht="19.5" customHeight="1">
      <c r="A1" s="43"/>
      <c r="B1" s="43"/>
      <c r="C1" s="43"/>
      <c r="D1" s="44"/>
      <c r="E1" s="83"/>
      <c r="F1" s="83"/>
      <c r="G1" s="84" t="s">
        <v>263</v>
      </c>
      <c r="H1" s="61"/>
    </row>
    <row r="2" spans="1:8" ht="25.5" customHeight="1">
      <c r="A2" s="212" t="s">
        <v>264</v>
      </c>
      <c r="B2" s="212"/>
      <c r="C2" s="212"/>
      <c r="D2" s="212"/>
      <c r="E2" s="212"/>
      <c r="F2" s="212"/>
      <c r="G2" s="212"/>
      <c r="H2" s="61"/>
    </row>
    <row r="3" spans="1:8" ht="19.5" customHeight="1">
      <c r="A3" s="249" t="s">
        <v>306</v>
      </c>
      <c r="B3" s="249"/>
      <c r="C3" s="249"/>
      <c r="D3" s="249"/>
      <c r="E3" s="85"/>
      <c r="F3" s="85"/>
      <c r="G3" s="86" t="s">
        <v>3</v>
      </c>
      <c r="H3" s="61"/>
    </row>
    <row r="4" spans="1:8" ht="22.5" customHeight="1">
      <c r="A4" s="87" t="s">
        <v>265</v>
      </c>
      <c r="B4" s="87"/>
      <c r="C4" s="87"/>
      <c r="D4" s="87"/>
      <c r="E4" s="250" t="s">
        <v>98</v>
      </c>
      <c r="F4" s="250"/>
      <c r="G4" s="250"/>
      <c r="H4" s="61"/>
    </row>
    <row r="5" spans="1:8" ht="19.5" customHeight="1">
      <c r="A5" s="251" t="s">
        <v>64</v>
      </c>
      <c r="B5" s="252"/>
      <c r="C5" s="259" t="s">
        <v>266</v>
      </c>
      <c r="D5" s="261" t="s">
        <v>185</v>
      </c>
      <c r="E5" s="255" t="s">
        <v>54</v>
      </c>
      <c r="F5" s="253" t="s">
        <v>267</v>
      </c>
      <c r="G5" s="255" t="s">
        <v>268</v>
      </c>
      <c r="H5" s="61"/>
    </row>
    <row r="6" spans="1:8" ht="27" customHeight="1">
      <c r="A6" s="17" t="s">
        <v>74</v>
      </c>
      <c r="B6" s="18" t="s">
        <v>75</v>
      </c>
      <c r="C6" s="260"/>
      <c r="D6" s="262"/>
      <c r="E6" s="256"/>
      <c r="F6" s="254"/>
      <c r="G6" s="256"/>
      <c r="H6" s="61"/>
    </row>
    <row r="7" spans="1:8" ht="19.5" customHeight="1">
      <c r="A7" s="257" t="s">
        <v>54</v>
      </c>
      <c r="B7" s="258"/>
      <c r="C7" s="258"/>
      <c r="D7" s="258"/>
      <c r="E7" s="69">
        <f>E8+E17+E30</f>
        <v>4403986</v>
      </c>
      <c r="F7" s="69">
        <f>F8+F17+F30</f>
        <v>3628473</v>
      </c>
      <c r="G7" s="69">
        <f>G8+G17+G30</f>
        <v>775513</v>
      </c>
      <c r="H7" s="62"/>
    </row>
    <row r="8" spans="1:8" ht="19.5" customHeight="1">
      <c r="A8" s="68"/>
      <c r="B8" s="68"/>
      <c r="C8" s="88"/>
      <c r="D8" s="68" t="s">
        <v>175</v>
      </c>
      <c r="E8" s="69">
        <f>SUM(E9:E16)</f>
        <v>3194193</v>
      </c>
      <c r="F8" s="69">
        <f>SUM(F9:F16)</f>
        <v>3194193</v>
      </c>
      <c r="G8" s="69">
        <f>SUM(G9:G16)</f>
        <v>0</v>
      </c>
      <c r="H8" s="62"/>
    </row>
    <row r="9" spans="1:8" ht="19.5" customHeight="1">
      <c r="A9" s="68" t="s">
        <v>269</v>
      </c>
      <c r="B9" s="68" t="s">
        <v>79</v>
      </c>
      <c r="C9" s="68" t="s">
        <v>311</v>
      </c>
      <c r="D9" s="68" t="s">
        <v>186</v>
      </c>
      <c r="E9" s="69">
        <v>1135212</v>
      </c>
      <c r="F9" s="70">
        <v>1135212</v>
      </c>
      <c r="G9" s="69">
        <v>0</v>
      </c>
      <c r="H9" s="61"/>
    </row>
    <row r="10" spans="1:8" ht="19.5" customHeight="1">
      <c r="A10" s="68" t="s">
        <v>269</v>
      </c>
      <c r="B10" s="68" t="s">
        <v>85</v>
      </c>
      <c r="C10" s="68" t="s">
        <v>311</v>
      </c>
      <c r="D10" s="68" t="s">
        <v>187</v>
      </c>
      <c r="E10" s="69">
        <v>754644</v>
      </c>
      <c r="F10" s="70">
        <v>754644</v>
      </c>
      <c r="G10" s="69">
        <v>0</v>
      </c>
      <c r="H10" s="57"/>
    </row>
    <row r="11" spans="1:8" ht="19.5" customHeight="1">
      <c r="A11" s="68" t="s">
        <v>269</v>
      </c>
      <c r="B11" s="68" t="s">
        <v>86</v>
      </c>
      <c r="C11" s="68" t="s">
        <v>311</v>
      </c>
      <c r="D11" s="68" t="s">
        <v>188</v>
      </c>
      <c r="E11" s="69">
        <v>94601</v>
      </c>
      <c r="F11" s="70">
        <v>94601</v>
      </c>
      <c r="G11" s="69">
        <v>0</v>
      </c>
      <c r="H11" s="57"/>
    </row>
    <row r="12" spans="1:8" ht="19.5" customHeight="1">
      <c r="A12" s="68" t="s">
        <v>269</v>
      </c>
      <c r="B12" s="68" t="s">
        <v>271</v>
      </c>
      <c r="C12" s="68" t="s">
        <v>311</v>
      </c>
      <c r="D12" s="68" t="s">
        <v>191</v>
      </c>
      <c r="E12" s="69">
        <v>317514</v>
      </c>
      <c r="F12" s="70">
        <v>317514</v>
      </c>
      <c r="G12" s="69">
        <v>0</v>
      </c>
      <c r="H12" s="57"/>
    </row>
    <row r="13" spans="1:8" ht="19.5" customHeight="1">
      <c r="A13" s="68" t="s">
        <v>269</v>
      </c>
      <c r="B13" s="68" t="s">
        <v>272</v>
      </c>
      <c r="C13" s="68" t="s">
        <v>311</v>
      </c>
      <c r="D13" s="68" t="s">
        <v>193</v>
      </c>
      <c r="E13" s="69">
        <v>138900</v>
      </c>
      <c r="F13" s="70">
        <v>138900</v>
      </c>
      <c r="G13" s="69">
        <v>0</v>
      </c>
      <c r="H13" s="57"/>
    </row>
    <row r="14" spans="1:8" ht="19.5" customHeight="1">
      <c r="A14" s="68" t="s">
        <v>269</v>
      </c>
      <c r="B14" s="68" t="s">
        <v>83</v>
      </c>
      <c r="C14" s="68" t="s">
        <v>311</v>
      </c>
      <c r="D14" s="68" t="s">
        <v>194</v>
      </c>
      <c r="E14" s="69">
        <v>99187</v>
      </c>
      <c r="F14" s="70">
        <v>99187</v>
      </c>
      <c r="G14" s="69">
        <v>0</v>
      </c>
      <c r="H14" s="57"/>
    </row>
    <row r="15" spans="1:8" ht="19.5" customHeight="1">
      <c r="A15" s="68" t="s">
        <v>269</v>
      </c>
      <c r="B15" s="68" t="s">
        <v>273</v>
      </c>
      <c r="C15" s="68" t="s">
        <v>311</v>
      </c>
      <c r="D15" s="68" t="s">
        <v>95</v>
      </c>
      <c r="E15" s="69">
        <v>238135</v>
      </c>
      <c r="F15" s="70">
        <v>238135</v>
      </c>
      <c r="G15" s="69">
        <v>0</v>
      </c>
      <c r="H15" s="57"/>
    </row>
    <row r="16" spans="1:8" ht="19.5" customHeight="1">
      <c r="A16" s="68" t="s">
        <v>269</v>
      </c>
      <c r="B16" s="68" t="s">
        <v>92</v>
      </c>
      <c r="C16" s="68" t="s">
        <v>311</v>
      </c>
      <c r="D16" s="68" t="s">
        <v>160</v>
      </c>
      <c r="E16" s="69">
        <v>416000</v>
      </c>
      <c r="F16" s="70">
        <v>416000</v>
      </c>
      <c r="G16" s="69">
        <v>0</v>
      </c>
      <c r="H16" s="57"/>
    </row>
    <row r="17" spans="1:8" ht="19.5" customHeight="1">
      <c r="A17" s="68"/>
      <c r="B17" s="68"/>
      <c r="C17" s="68"/>
      <c r="D17" s="68" t="s">
        <v>176</v>
      </c>
      <c r="E17" s="69">
        <f>SUM(E18:E29)</f>
        <v>775513</v>
      </c>
      <c r="F17" s="69">
        <f>SUM(F18:F29)</f>
        <v>0</v>
      </c>
      <c r="G17" s="69">
        <f>SUM(G18:G29)</f>
        <v>775513</v>
      </c>
      <c r="H17" s="57"/>
    </row>
    <row r="18" spans="1:8" ht="19.5" customHeight="1">
      <c r="A18" s="68" t="s">
        <v>274</v>
      </c>
      <c r="B18" s="68" t="s">
        <v>79</v>
      </c>
      <c r="C18" s="68" t="s">
        <v>311</v>
      </c>
      <c r="D18" s="68" t="s">
        <v>197</v>
      </c>
      <c r="E18" s="69">
        <v>112300</v>
      </c>
      <c r="F18" s="69"/>
      <c r="G18" s="69">
        <v>112300</v>
      </c>
      <c r="H18" s="57"/>
    </row>
    <row r="19" spans="1:8" ht="19.5" customHeight="1">
      <c r="A19" s="68" t="s">
        <v>274</v>
      </c>
      <c r="B19" s="68" t="s">
        <v>310</v>
      </c>
      <c r="C19" s="68" t="s">
        <v>311</v>
      </c>
      <c r="D19" s="68" t="s">
        <v>333</v>
      </c>
      <c r="E19" s="69">
        <v>18000</v>
      </c>
      <c r="F19" s="70">
        <v>0</v>
      </c>
      <c r="G19" s="69">
        <v>18000</v>
      </c>
      <c r="H19" s="57"/>
    </row>
    <row r="20" spans="1:8" ht="19.5" customHeight="1">
      <c r="A20" s="68" t="s">
        <v>274</v>
      </c>
      <c r="B20" s="68" t="s">
        <v>334</v>
      </c>
      <c r="C20" s="68" t="s">
        <v>311</v>
      </c>
      <c r="D20" s="68" t="s">
        <v>335</v>
      </c>
      <c r="E20" s="69">
        <v>120000</v>
      </c>
      <c r="F20" s="70"/>
      <c r="G20" s="69">
        <v>120000</v>
      </c>
      <c r="H20" s="57"/>
    </row>
    <row r="21" spans="1:8" ht="19.5" customHeight="1">
      <c r="A21" s="68" t="s">
        <v>274</v>
      </c>
      <c r="B21" s="68" t="s">
        <v>270</v>
      </c>
      <c r="C21" s="68" t="s">
        <v>311</v>
      </c>
      <c r="D21" s="68" t="s">
        <v>203</v>
      </c>
      <c r="E21" s="69">
        <v>60000</v>
      </c>
      <c r="F21" s="70">
        <v>0</v>
      </c>
      <c r="G21" s="69">
        <v>60000</v>
      </c>
      <c r="H21" s="57"/>
    </row>
    <row r="22" spans="1:8" ht="19.5" customHeight="1">
      <c r="A22" s="68" t="s">
        <v>274</v>
      </c>
      <c r="B22" s="68" t="s">
        <v>83</v>
      </c>
      <c r="C22" s="68" t="s">
        <v>311</v>
      </c>
      <c r="D22" s="68" t="s">
        <v>206</v>
      </c>
      <c r="E22" s="69"/>
      <c r="F22" s="70">
        <v>0</v>
      </c>
      <c r="G22" s="69"/>
      <c r="H22" s="57"/>
    </row>
    <row r="23" spans="1:8" ht="19.5" customHeight="1">
      <c r="A23" s="68" t="s">
        <v>274</v>
      </c>
      <c r="B23" s="68" t="s">
        <v>275</v>
      </c>
      <c r="C23" s="68" t="s">
        <v>311</v>
      </c>
      <c r="D23" s="68" t="s">
        <v>164</v>
      </c>
      <c r="E23" s="69">
        <v>20000</v>
      </c>
      <c r="F23" s="70">
        <v>0</v>
      </c>
      <c r="G23" s="69">
        <v>20000</v>
      </c>
      <c r="H23" s="57"/>
    </row>
    <row r="24" spans="1:8" ht="19.5" customHeight="1">
      <c r="A24" s="68" t="s">
        <v>274</v>
      </c>
      <c r="B24" s="68" t="s">
        <v>276</v>
      </c>
      <c r="C24" s="68" t="s">
        <v>311</v>
      </c>
      <c r="D24" s="68" t="s">
        <v>165</v>
      </c>
      <c r="E24" s="69">
        <v>20000</v>
      </c>
      <c r="F24" s="70">
        <v>0</v>
      </c>
      <c r="G24" s="69">
        <v>20000</v>
      </c>
      <c r="H24" s="57"/>
    </row>
    <row r="25" spans="1:8" ht="19.5" customHeight="1">
      <c r="A25" s="68" t="s">
        <v>274</v>
      </c>
      <c r="B25" s="68" t="s">
        <v>277</v>
      </c>
      <c r="C25" s="68" t="s">
        <v>311</v>
      </c>
      <c r="D25" s="68" t="s">
        <v>167</v>
      </c>
      <c r="E25" s="69">
        <v>20200</v>
      </c>
      <c r="F25" s="70">
        <v>0</v>
      </c>
      <c r="G25" s="69">
        <v>20200</v>
      </c>
      <c r="H25" s="57"/>
    </row>
    <row r="26" spans="1:8" ht="19.5" customHeight="1">
      <c r="A26" s="68" t="s">
        <v>274</v>
      </c>
      <c r="B26" s="68" t="s">
        <v>278</v>
      </c>
      <c r="C26" s="68" t="s">
        <v>311</v>
      </c>
      <c r="D26" s="68" t="s">
        <v>215</v>
      </c>
      <c r="E26" s="69">
        <v>63367</v>
      </c>
      <c r="F26" s="70">
        <v>0</v>
      </c>
      <c r="G26" s="69">
        <v>63367</v>
      </c>
      <c r="H26" s="57"/>
    </row>
    <row r="27" spans="1:7" ht="19.5" customHeight="1">
      <c r="A27" s="26" t="s">
        <v>274</v>
      </c>
      <c r="B27" s="68" t="s">
        <v>279</v>
      </c>
      <c r="C27" s="68" t="s">
        <v>311</v>
      </c>
      <c r="D27" s="68" t="s">
        <v>216</v>
      </c>
      <c r="E27" s="69">
        <v>68639</v>
      </c>
      <c r="F27" s="70">
        <v>0</v>
      </c>
      <c r="G27" s="69">
        <v>68639</v>
      </c>
    </row>
    <row r="28" spans="1:7" ht="19.5" customHeight="1">
      <c r="A28" s="26" t="s">
        <v>274</v>
      </c>
      <c r="B28" s="68" t="s">
        <v>280</v>
      </c>
      <c r="C28" s="68" t="s">
        <v>311</v>
      </c>
      <c r="D28" s="68" t="s">
        <v>218</v>
      </c>
      <c r="E28" s="69">
        <v>209640</v>
      </c>
      <c r="F28" s="70">
        <v>0</v>
      </c>
      <c r="G28" s="69">
        <v>209640</v>
      </c>
    </row>
    <row r="29" spans="1:7" ht="19.5" customHeight="1">
      <c r="A29" s="26" t="s">
        <v>274</v>
      </c>
      <c r="B29" s="68" t="s">
        <v>92</v>
      </c>
      <c r="C29" s="68" t="s">
        <v>311</v>
      </c>
      <c r="D29" s="68" t="s">
        <v>168</v>
      </c>
      <c r="E29" s="69">
        <v>63367</v>
      </c>
      <c r="F29" s="70">
        <v>0</v>
      </c>
      <c r="G29" s="69">
        <v>63367</v>
      </c>
    </row>
    <row r="30" spans="1:7" ht="19.5" customHeight="1">
      <c r="A30" s="26"/>
      <c r="B30" s="68"/>
      <c r="C30" s="68"/>
      <c r="D30" s="68" t="s">
        <v>177</v>
      </c>
      <c r="E30" s="69">
        <f>E31+E32+E33+E34</f>
        <v>434280</v>
      </c>
      <c r="F30" s="69">
        <f>F31+F32+F33+F34</f>
        <v>434280</v>
      </c>
      <c r="G30" s="69">
        <f>G31+G32+G33+G34</f>
        <v>0</v>
      </c>
    </row>
    <row r="31" spans="1:7" ht="19.5" customHeight="1">
      <c r="A31" s="26" t="s">
        <v>281</v>
      </c>
      <c r="B31" s="68" t="s">
        <v>85</v>
      </c>
      <c r="C31" s="68" t="s">
        <v>311</v>
      </c>
      <c r="D31" s="68" t="s">
        <v>221</v>
      </c>
      <c r="E31" s="69">
        <v>360</v>
      </c>
      <c r="F31" s="70">
        <v>360</v>
      </c>
      <c r="G31" s="69">
        <v>0</v>
      </c>
    </row>
    <row r="32" spans="1:7" ht="19.5" customHeight="1">
      <c r="A32" s="26" t="s">
        <v>281</v>
      </c>
      <c r="B32" s="68" t="s">
        <v>78</v>
      </c>
      <c r="C32" s="68" t="s">
        <v>311</v>
      </c>
      <c r="D32" s="68" t="s">
        <v>224</v>
      </c>
      <c r="E32" s="69">
        <v>49440</v>
      </c>
      <c r="F32" s="70">
        <v>49440</v>
      </c>
      <c r="G32" s="69">
        <v>0</v>
      </c>
    </row>
    <row r="33" spans="1:7" ht="19.5" customHeight="1">
      <c r="A33" s="26" t="s">
        <v>281</v>
      </c>
      <c r="B33" s="68" t="s">
        <v>89</v>
      </c>
      <c r="C33" s="68" t="s">
        <v>311</v>
      </c>
      <c r="D33" s="68" t="s">
        <v>228</v>
      </c>
      <c r="E33" s="69">
        <v>480</v>
      </c>
      <c r="F33" s="70">
        <v>480</v>
      </c>
      <c r="G33" s="69">
        <v>0</v>
      </c>
    </row>
    <row r="34" spans="1:7" ht="19.5" customHeight="1">
      <c r="A34" s="26" t="s">
        <v>281</v>
      </c>
      <c r="B34" s="68" t="s">
        <v>92</v>
      </c>
      <c r="C34" s="68" t="s">
        <v>311</v>
      </c>
      <c r="D34" s="68" t="s">
        <v>231</v>
      </c>
      <c r="E34" s="69">
        <v>384000</v>
      </c>
      <c r="F34" s="70">
        <v>384000</v>
      </c>
      <c r="G34" s="69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8.33203125" style="0" customWidth="1"/>
    <col min="4" max="4" width="12.83203125" style="73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74"/>
      <c r="E1" s="3"/>
      <c r="F1" s="4" t="s">
        <v>282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spans="1:243" ht="19.5" customHeight="1">
      <c r="A2" s="212" t="s">
        <v>283</v>
      </c>
      <c r="B2" s="212"/>
      <c r="C2" s="212"/>
      <c r="D2" s="212"/>
      <c r="E2" s="212"/>
      <c r="F2" s="212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216" t="s">
        <v>336</v>
      </c>
      <c r="B3" s="216"/>
      <c r="C3" s="5"/>
      <c r="D3" s="75"/>
      <c r="E3" s="5"/>
      <c r="F3" s="7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12" t="s">
        <v>64</v>
      </c>
      <c r="B4" s="13"/>
      <c r="C4" s="14"/>
      <c r="D4" s="263" t="s">
        <v>65</v>
      </c>
      <c r="E4" s="196" t="s">
        <v>284</v>
      </c>
      <c r="F4" s="218" t="s">
        <v>67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6" t="s">
        <v>74</v>
      </c>
      <c r="B5" s="17" t="s">
        <v>75</v>
      </c>
      <c r="C5" s="18" t="s">
        <v>76</v>
      </c>
      <c r="D5" s="263"/>
      <c r="E5" s="196"/>
      <c r="F5" s="218"/>
      <c r="G5" s="4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65"/>
      <c r="B6" s="65"/>
      <c r="C6" s="65"/>
      <c r="D6" s="76"/>
      <c r="E6" s="77" t="s">
        <v>54</v>
      </c>
      <c r="F6" s="78">
        <f>SUM(F7:F17)</f>
        <v>4000000</v>
      </c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269" t="s">
        <v>307</v>
      </c>
      <c r="B7" s="269" t="s">
        <v>83</v>
      </c>
      <c r="C7" s="269" t="s">
        <v>78</v>
      </c>
      <c r="D7" s="80">
        <v>501101</v>
      </c>
      <c r="E7" s="81" t="s">
        <v>338</v>
      </c>
      <c r="F7" s="11">
        <v>200000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ht="19.5" customHeight="1">
      <c r="A8" s="269" t="s">
        <v>316</v>
      </c>
      <c r="B8" s="269" t="s">
        <v>92</v>
      </c>
      <c r="C8" s="79" t="s">
        <v>337</v>
      </c>
      <c r="D8" s="80">
        <v>501101</v>
      </c>
      <c r="E8" s="270" t="s">
        <v>339</v>
      </c>
      <c r="F8" s="11">
        <v>800000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ht="19.5" customHeight="1">
      <c r="A9" s="269" t="s">
        <v>316</v>
      </c>
      <c r="B9" s="269" t="s">
        <v>92</v>
      </c>
      <c r="C9" s="79" t="s">
        <v>337</v>
      </c>
      <c r="D9" s="80">
        <v>501101</v>
      </c>
      <c r="E9" s="270" t="s">
        <v>340</v>
      </c>
      <c r="F9" s="11">
        <v>500000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269" t="s">
        <v>316</v>
      </c>
      <c r="B10" s="269" t="s">
        <v>92</v>
      </c>
      <c r="C10" s="79" t="s">
        <v>337</v>
      </c>
      <c r="D10" s="80">
        <v>501101</v>
      </c>
      <c r="E10" s="270" t="s">
        <v>341</v>
      </c>
      <c r="F10" s="11">
        <v>340000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269" t="s">
        <v>316</v>
      </c>
      <c r="B11" s="269" t="s">
        <v>92</v>
      </c>
      <c r="C11" s="79" t="s">
        <v>337</v>
      </c>
      <c r="D11" s="80">
        <v>501101</v>
      </c>
      <c r="E11" s="270" t="s">
        <v>342</v>
      </c>
      <c r="F11" s="11">
        <v>300000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269" t="s">
        <v>316</v>
      </c>
      <c r="B12" s="269" t="s">
        <v>92</v>
      </c>
      <c r="C12" s="79" t="s">
        <v>337</v>
      </c>
      <c r="D12" s="80">
        <v>501101</v>
      </c>
      <c r="E12" s="270" t="s">
        <v>343</v>
      </c>
      <c r="F12" s="11">
        <v>500000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269" t="s">
        <v>316</v>
      </c>
      <c r="B13" s="269" t="s">
        <v>92</v>
      </c>
      <c r="C13" s="79" t="s">
        <v>337</v>
      </c>
      <c r="D13" s="80">
        <v>501101</v>
      </c>
      <c r="E13" s="270" t="s">
        <v>344</v>
      </c>
      <c r="F13" s="11">
        <v>300000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269" t="s">
        <v>316</v>
      </c>
      <c r="B14" s="269" t="s">
        <v>92</v>
      </c>
      <c r="C14" s="79" t="s">
        <v>337</v>
      </c>
      <c r="D14" s="80">
        <v>501101</v>
      </c>
      <c r="E14" s="270" t="s">
        <v>345</v>
      </c>
      <c r="F14" s="11">
        <v>200000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269" t="s">
        <v>316</v>
      </c>
      <c r="B15" s="269" t="s">
        <v>92</v>
      </c>
      <c r="C15" s="79" t="s">
        <v>337</v>
      </c>
      <c r="D15" s="80">
        <v>501101</v>
      </c>
      <c r="E15" s="270" t="s">
        <v>346</v>
      </c>
      <c r="F15" s="11"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269" t="s">
        <v>316</v>
      </c>
      <c r="B16" s="269" t="s">
        <v>92</v>
      </c>
      <c r="C16" s="79" t="s">
        <v>337</v>
      </c>
      <c r="D16" s="80">
        <v>501101</v>
      </c>
      <c r="E16" s="270" t="s">
        <v>347</v>
      </c>
      <c r="F16" s="11">
        <v>300000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269" t="s">
        <v>316</v>
      </c>
      <c r="B17" s="269" t="s">
        <v>92</v>
      </c>
      <c r="C17" s="79" t="s">
        <v>337</v>
      </c>
      <c r="D17" s="80">
        <v>501101</v>
      </c>
      <c r="E17" s="270" t="s">
        <v>348</v>
      </c>
      <c r="F17" s="11">
        <v>60000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user</cp:lastModifiedBy>
  <cp:lastPrinted>2021-01-28T09:36:49Z</cp:lastPrinted>
  <dcterms:created xsi:type="dcterms:W3CDTF">2017-02-22T01:19:27Z</dcterms:created>
  <dcterms:modified xsi:type="dcterms:W3CDTF">2021-01-28T09:46:53Z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