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50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部门经济分类" sheetId="6" r:id="rId6"/>
    <sheet name="3 行政政府经济分类 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'3-2'!$A$1:$F$26</definedName>
    <definedName name="_xlnm.Print_Area" localSheetId="9">#N/A</definedName>
    <definedName name="_xlnm.Print_Area" localSheetId="10">'4'!$A$1:$H$10</definedName>
    <definedName name="_xlnm.Print_Area" localSheetId="11">'4-1'!$A$1:$H$7</definedName>
    <definedName name="_xlnm.Print_Area" localSheetId="12">'5'!$A$1:$H$7</definedName>
    <definedName name="_xlnm.Print_Area">#N/A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<sst xmlns="http://schemas.openxmlformats.org/spreadsheetml/2006/main" count="1722" uniqueCount="502">
  <si>
    <t>表1</t>
  </si>
  <si>
    <t>部门收支总表</t>
  </si>
  <si>
    <t>单位：元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</si>
  <si>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</si>
  <si>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</si>
  <si>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</si>
  <si>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</si>
  <si>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</si>
  <si>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</si>
  <si>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</si>
  <si>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</si>
  <si>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</si>
  <si>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</si>
  <si>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</si>
  <si>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</si>
  <si>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</si>
  <si>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</si>
  <si>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</si>
  <si>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</si>
  <si>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</si>
  <si>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</si>
  <si>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</si>
  <si>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</si>
  <si>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</si>
  <si>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</si>
  <si>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</si>
  <si>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</si>
  <si>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</si>
  <si>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</si>
  <si>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</si>
  <si>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</si>
  <si>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</si>
  <si>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</si>
  <si>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</si>
  <si>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</si>
  <si>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</si>
  <si>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</si>
  <si>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</si>
  <si>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</si>
  <si>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</si>
  <si>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</si>
  <si>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</si>
  <si>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</si>
  <si>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</si>
  <si>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</si>
  <si>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</si>
  <si>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</si>
  <si>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</si>
  <si>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</si>
  <si>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</si>
  <si>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</si>
  <si>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</si>
  <si>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</si>
  <si>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</si>
  <si>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</si>
  <si>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</si>
  <si>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</si>
  <si>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</si>
  <si>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</si>
  <si>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</si>
  <si>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</si>
  <si>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</si>
  <si>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</si>
  <si>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</si>
  <si>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</si>
  <si>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</si>
  <si>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</si>
  <si>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</si>
  <si>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</si>
  <si>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</si>
  <si>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</si>
  <si>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</si>
  <si>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</si>
  <si>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</si>
  <si>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</si>
  <si>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01</t>
  </si>
  <si>
    <t>99</t>
  </si>
  <si>
    <t>05</t>
  </si>
  <si>
    <t>02</t>
  </si>
  <si>
    <t>08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</si>
  <si>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</si>
  <si>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</si>
  <si>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</si>
  <si>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</si>
  <si>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</si>
  <si>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</si>
  <si>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</si>
  <si>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201</t>
  </si>
  <si>
    <t>06</t>
  </si>
  <si>
    <t>03</t>
  </si>
  <si>
    <t xml:space="preserve">  其他财政事务支出</t>
  </si>
  <si>
    <t>11</t>
  </si>
  <si>
    <t xml:space="preserve">  住房公积金</t>
  </si>
  <si>
    <t>07</t>
  </si>
  <si>
    <t xml:space="preserve">  信息化建设</t>
  </si>
  <si>
    <t xml:space="preserve">  一般行政管理事务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</si>
  <si>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</si>
  <si>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</si>
  <si>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</si>
  <si>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</si>
  <si>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</si>
  <si>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</si>
  <si>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</si>
  <si>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</si>
  <si>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</si>
  <si>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</si>
  <si>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</si>
  <si>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</si>
  <si>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</si>
  <si>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</si>
  <si>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</si>
  <si>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</si>
  <si>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</si>
  <si>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</si>
  <si>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</si>
  <si>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</si>
  <si>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</si>
  <si>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</si>
  <si>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</si>
  <si>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</si>
  <si>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</si>
  <si>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</si>
  <si>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</si>
  <si>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</si>
  <si>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</si>
  <si>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</si>
  <si>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</si>
  <si>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</si>
  <si>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</si>
  <si>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</si>
  <si>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</si>
  <si>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</si>
  <si>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</si>
  <si>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</si>
  <si>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</si>
  <si>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</si>
  <si>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</si>
  <si>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</si>
  <si>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</si>
  <si>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对个人和家庭的补助</t>
  </si>
  <si>
    <t>其他支出</t>
  </si>
  <si>
    <t>科目名称</t>
  </si>
  <si>
    <t>基本工资</t>
  </si>
  <si>
    <t>津贴补贴</t>
  </si>
  <si>
    <t>奖金</t>
  </si>
  <si>
    <t>绩效工资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</si>
  <si>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</si>
  <si>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</si>
  <si>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</si>
  <si>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</si>
  <si>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</si>
  <si>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</si>
  <si>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</si>
  <si>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</si>
  <si>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</si>
  <si>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</si>
  <si>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</si>
  <si>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</si>
  <si>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</si>
  <si>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</si>
  <si>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</si>
  <si>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</si>
  <si>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</si>
  <si>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</si>
  <si>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</si>
  <si>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</si>
  <si>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</si>
  <si>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</si>
  <si>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</si>
  <si>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</si>
  <si>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抚恤金</t>
  </si>
  <si>
    <t>救济费</t>
  </si>
  <si>
    <t>助学金</t>
  </si>
  <si>
    <t>其他对个人和家庭的补助支出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</si>
  <si>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</si>
  <si>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</si>
  <si>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</si>
  <si>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</si>
  <si>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</si>
  <si>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</si>
  <si>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</si>
  <si>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</si>
  <si>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</si>
  <si>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</si>
  <si>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</si>
  <si>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土地补偿</t>
  </si>
  <si>
    <t>安置补助</t>
  </si>
  <si>
    <t>地上附着物和青苗补偿</t>
  </si>
  <si>
    <t>拆迁补偿</t>
  </si>
  <si>
    <t>预备费</t>
  </si>
  <si>
    <t>预留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</si>
  <si>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</si>
  <si>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</si>
  <si>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</si>
  <si>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</si>
  <si>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</si>
  <si>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</si>
  <si>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</si>
  <si>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</si>
  <si>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</si>
  <si>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</si>
  <si>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</si>
  <si>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302</t>
  </si>
  <si>
    <t xml:space="preserve">  办公费</t>
  </si>
  <si>
    <t xml:space="preserve">  水费</t>
  </si>
  <si>
    <t xml:space="preserve">  电费</t>
  </si>
  <si>
    <t>09</t>
  </si>
  <si>
    <t xml:space="preserve">  差旅费</t>
  </si>
  <si>
    <t>15</t>
  </si>
  <si>
    <t>17</t>
  </si>
  <si>
    <t>28</t>
  </si>
  <si>
    <t xml:space="preserve">  工会经费</t>
  </si>
  <si>
    <t>29</t>
  </si>
  <si>
    <t xml:space="preserve">  福利费</t>
  </si>
  <si>
    <t>303</t>
  </si>
  <si>
    <t>表3-2</t>
  </si>
  <si>
    <t>一般公共预算项目支出预算表</t>
  </si>
  <si>
    <t>单位名称（项目）</t>
  </si>
  <si>
    <t xml:space="preserve">    信息化建设及运行维护经费</t>
  </si>
  <si>
    <t xml:space="preserve">    会计专业技术资格考试考务费</t>
  </si>
  <si>
    <t xml:space="preserve">    全省会计领军人才培养专项经费</t>
  </si>
  <si>
    <t xml:space="preserve">    政府采购评审专项经费</t>
  </si>
  <si>
    <t xml:space="preserve">    设备购置经费</t>
  </si>
  <si>
    <t xml:space="preserve">    电子显示系统</t>
  </si>
  <si>
    <t xml:space="preserve">    食堂综合维修改造等工程</t>
  </si>
  <si>
    <t xml:space="preserve">    物业管理费</t>
  </si>
  <si>
    <t xml:space="preserve">    公务用车运行维护费</t>
  </si>
  <si>
    <t xml:space="preserve">    设施设备维修</t>
  </si>
  <si>
    <t xml:space="preserve">    公务接待费</t>
  </si>
  <si>
    <t xml:space="preserve">    差旅费</t>
  </si>
  <si>
    <t xml:space="preserve">    《预算与会计》征订费</t>
  </si>
  <si>
    <t xml:space="preserve">    《财政志》编纂经费</t>
  </si>
  <si>
    <t xml:space="preserve">    《四川财政与会计》编印经费</t>
  </si>
  <si>
    <t xml:space="preserve">    科研课题及财政学会经费</t>
  </si>
  <si>
    <t xml:space="preserve">    通用项目应急机动经费</t>
  </si>
  <si>
    <t xml:space="preserve">    部门预算编报相关资料</t>
  </si>
  <si>
    <t xml:space="preserve">    事业单位分类改革调研</t>
  </si>
  <si>
    <t xml:space="preserve">    财政票据工本费</t>
  </si>
  <si>
    <t xml:space="preserve">    培训费</t>
  </si>
  <si>
    <t xml:space="preserve">    政府财务报告调研检查费</t>
  </si>
  <si>
    <t xml:space="preserve">    国库决算会审及支付凭证印刷费</t>
  </si>
  <si>
    <t xml:space="preserve">    党团建设定向补助及宣传费</t>
  </si>
  <si>
    <t xml:space="preserve">    注册会计师考务经费</t>
  </si>
  <si>
    <t xml:space="preserve">    会计师事务所执业质量检查经费</t>
  </si>
  <si>
    <t xml:space="preserve">    《四川资产评估》编印经费</t>
  </si>
  <si>
    <t xml:space="preserve">    资产评估机构发展资金</t>
  </si>
  <si>
    <t xml:space="preserve">    资产评估机构执业质量检查专项经费</t>
  </si>
  <si>
    <t xml:space="preserve">    PPP示范项目管理经费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</si>
  <si>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</si>
  <si>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</si>
  <si>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</si>
  <si>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</si>
  <si>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</si>
  <si>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</si>
  <si>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</si>
  <si>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</si>
  <si>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</si>
  <si>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</si>
  <si>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</si>
  <si>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</si>
  <si>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</si>
  <si>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</si>
  <si>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</si>
  <si>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</si>
  <si>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</t>
  </si>
  <si>
    <t>2018年预算数</t>
  </si>
  <si>
    <t>住房公积金</t>
  </si>
  <si>
    <t>其他工资福利支出</t>
  </si>
  <si>
    <t>301</t>
  </si>
  <si>
    <t>13</t>
  </si>
  <si>
    <t>科目名称</t>
  </si>
  <si>
    <t>科目编码</t>
  </si>
  <si>
    <t>工资奖金津补贴</t>
  </si>
  <si>
    <t>社会保障缴费</t>
  </si>
  <si>
    <t>办公经费</t>
  </si>
  <si>
    <t>专用材料购置</t>
  </si>
  <si>
    <t>委托业务费</t>
  </si>
  <si>
    <t>机关商品和服务支出（502）</t>
  </si>
  <si>
    <t>对个人和家庭的补助（509）</t>
  </si>
  <si>
    <t>社会福利和救助</t>
  </si>
  <si>
    <t>离退休费</t>
  </si>
  <si>
    <t>奖励金</t>
  </si>
  <si>
    <t>生活补助</t>
  </si>
  <si>
    <t>机关资本性性支出（一）（503）</t>
  </si>
  <si>
    <t>基础设施建设</t>
  </si>
  <si>
    <t>公务用车购置</t>
  </si>
  <si>
    <t>土地征迁补偿和安置支出</t>
  </si>
  <si>
    <t>其他资本性支出</t>
  </si>
  <si>
    <t>赠与</t>
  </si>
  <si>
    <t>资本金注入</t>
  </si>
  <si>
    <t>政府性投资基金股权投资</t>
  </si>
  <si>
    <t>费用补贴</t>
  </si>
  <si>
    <t>利息补贴</t>
  </si>
  <si>
    <t>其他对企业补助</t>
  </si>
  <si>
    <t>国内债务发行费用</t>
  </si>
  <si>
    <t>国外债务发行费用</t>
  </si>
  <si>
    <t xml:space="preserve">对社会保障基金补助 </t>
  </si>
  <si>
    <t>补充全国社会保障基金</t>
  </si>
  <si>
    <t>赠与</t>
  </si>
  <si>
    <t>小计</t>
  </si>
  <si>
    <t>设备购置</t>
  </si>
  <si>
    <t>其他资本性支出</t>
  </si>
  <si>
    <t>对社会保障基金补助 （510）</t>
  </si>
  <si>
    <t>债务利息及费用支出（511）</t>
  </si>
  <si>
    <t>其它支出（599）</t>
  </si>
  <si>
    <t>对企业补助（507）</t>
  </si>
  <si>
    <t>对企业资本性支出（一）</t>
  </si>
  <si>
    <t>对企业资本性支出（二）</t>
  </si>
  <si>
    <t>小计</t>
  </si>
  <si>
    <t>伙食补助费</t>
  </si>
  <si>
    <t>机关事业单位基本养老保险缴费</t>
  </si>
  <si>
    <t>其他社会保障缴费</t>
  </si>
  <si>
    <t>工资福利支出</t>
  </si>
  <si>
    <t>被装购置费</t>
  </si>
  <si>
    <t>其他交通费用</t>
  </si>
  <si>
    <t>退休费</t>
  </si>
  <si>
    <t>退职（役）费</t>
  </si>
  <si>
    <t>医疗费补助</t>
  </si>
  <si>
    <t>机关工资福利支出（501）</t>
  </si>
  <si>
    <r>
      <t>对企业资本性支出（5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8）</t>
    </r>
  </si>
  <si>
    <t>小计</t>
  </si>
  <si>
    <t>06</t>
  </si>
  <si>
    <t>07</t>
  </si>
  <si>
    <t xml:space="preserve">  绩效工资</t>
  </si>
  <si>
    <t>99</t>
  </si>
  <si>
    <t xml:space="preserve">  其他工资福利支出</t>
  </si>
  <si>
    <t>302</t>
  </si>
  <si>
    <t>04</t>
  </si>
  <si>
    <t>39</t>
  </si>
  <si>
    <t xml:space="preserve">  其他交通费用</t>
  </si>
  <si>
    <t>01</t>
  </si>
  <si>
    <t>02</t>
  </si>
  <si>
    <t>03</t>
  </si>
  <si>
    <t xml:space="preserve">  生活补助</t>
  </si>
  <si>
    <t xml:space="preserve">  奖励金</t>
  </si>
  <si>
    <t xml:space="preserve">  其他对个人和家庭的补助</t>
  </si>
  <si>
    <t>一般公共预算支出预算表（部门经济分类）</t>
  </si>
  <si>
    <t>一般公共预算支出预算表（政府经济分类）</t>
  </si>
  <si>
    <t>工资福利支出（301）</t>
  </si>
  <si>
    <t>商品和服务支出（302）</t>
  </si>
  <si>
    <r>
      <t>对个人和家庭的补助（3</t>
    </r>
    <r>
      <rPr>
        <sz val="9"/>
        <color indexed="8"/>
        <rFont val="宋体"/>
        <family val="0"/>
      </rPr>
      <t>03）</t>
    </r>
  </si>
  <si>
    <r>
      <t>对企业补助（3</t>
    </r>
    <r>
      <rPr>
        <sz val="9"/>
        <color indexed="8"/>
        <rFont val="宋体"/>
        <family val="0"/>
      </rPr>
      <t>12）</t>
    </r>
  </si>
  <si>
    <r>
      <t>债务利息及费用支出（3</t>
    </r>
    <r>
      <rPr>
        <sz val="9"/>
        <color indexed="8"/>
        <rFont val="宋体"/>
        <family val="0"/>
      </rPr>
      <t>07）</t>
    </r>
  </si>
  <si>
    <r>
      <t>资本性支出（3</t>
    </r>
    <r>
      <rPr>
        <sz val="9"/>
        <color indexed="8"/>
        <rFont val="宋体"/>
        <family val="0"/>
      </rPr>
      <t>10）</t>
    </r>
  </si>
  <si>
    <r>
      <t>对社会保障基金补助 （</t>
    </r>
    <r>
      <rPr>
        <sz val="9"/>
        <color indexed="8"/>
        <rFont val="宋体"/>
        <family val="0"/>
      </rPr>
      <t>313）</t>
    </r>
  </si>
  <si>
    <r>
      <t>其他支出（3</t>
    </r>
    <r>
      <rPr>
        <sz val="9"/>
        <color indexed="8"/>
        <rFont val="宋体"/>
        <family val="0"/>
      </rPr>
      <t>09）</t>
    </r>
  </si>
  <si>
    <t>部门经济分类</t>
  </si>
  <si>
    <t>政府经济分类（行政）</t>
  </si>
  <si>
    <t>机关工资福利支出</t>
  </si>
  <si>
    <t>501</t>
  </si>
  <si>
    <t>机关商品服务支出</t>
  </si>
  <si>
    <t>502</t>
  </si>
  <si>
    <t>05</t>
  </si>
  <si>
    <t xml:space="preserve">  会议费</t>
  </si>
  <si>
    <t>会议费</t>
  </si>
  <si>
    <t xml:space="preserve">  公务接待费</t>
  </si>
  <si>
    <t>公务接待费</t>
  </si>
  <si>
    <t xml:space="preserve">  其他商品和服务支出</t>
  </si>
  <si>
    <t>其他商品和服务支出</t>
  </si>
  <si>
    <t>509</t>
  </si>
  <si>
    <t>社会福利救助</t>
  </si>
  <si>
    <t xml:space="preserve"> 其他对个人和家庭的补助</t>
  </si>
  <si>
    <t>商品和服务支出</t>
  </si>
  <si>
    <t>报送日期：  2018 年 2 月 6日</t>
  </si>
  <si>
    <t xml:space="preserve">     大竹县张家镇人民政府     </t>
  </si>
  <si>
    <t>大竹县张家镇人民政府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</si>
  <si>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大竹县张家镇人民政府</t>
    </r>
  </si>
  <si>
    <t>一般公共服务支出</t>
  </si>
  <si>
    <t xml:space="preserve">  政府办公厅（室）及相关机构事务</t>
  </si>
  <si>
    <t xml:space="preserve">    行政运行</t>
  </si>
  <si>
    <t xml:space="preserve">  统计信息事务</t>
  </si>
  <si>
    <t xml:space="preserve">    专项普查活动</t>
  </si>
  <si>
    <t xml:space="preserve">  财政事务</t>
  </si>
  <si>
    <t xml:space="preserve">    其他财政事务支出</t>
  </si>
  <si>
    <t xml:space="preserve">  群众团体事务</t>
  </si>
  <si>
    <t xml:space="preserve">    其他群众团体事务支出</t>
  </si>
  <si>
    <t xml:space="preserve">  组织事务</t>
  </si>
  <si>
    <t xml:space="preserve">    其他组织事务支出</t>
  </si>
  <si>
    <t>文化体育与传媒支出</t>
  </si>
  <si>
    <t xml:space="preserve">  文化</t>
  </si>
  <si>
    <t xml:space="preserve">    群众文化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</si>
  <si>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</si>
  <si>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</si>
  <si>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</si>
  <si>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其他行政事业单位离退休支出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</si>
  <si>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</si>
  <si>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</si>
  <si>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</si>
  <si>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</si>
  <si>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特困人员供养</t>
  </si>
  <si>
    <t xml:space="preserve">    农村五保户供养支出</t>
  </si>
  <si>
    <t xml:space="preserve">  其他社会保障和就业支出</t>
  </si>
  <si>
    <t xml:space="preserve">    其他社会保障和就业支出</t>
  </si>
  <si>
    <t>医疗卫生与计划生育支出</t>
  </si>
  <si>
    <t xml:space="preserve">  计划生育事务</t>
  </si>
  <si>
    <t xml:space="preserve">    计划生育机构</t>
  </si>
  <si>
    <t>城乡社区支出</t>
  </si>
  <si>
    <t xml:space="preserve">  城乡社区管理事务</t>
  </si>
  <si>
    <t xml:space="preserve">    其他城乡社区管理事务支出</t>
  </si>
  <si>
    <t xml:space="preserve">  城乡社区环境卫生</t>
  </si>
  <si>
    <t xml:space="preserve">    城乡社区环境卫生</t>
  </si>
  <si>
    <t>农林水支出</t>
  </si>
  <si>
    <t xml:space="preserve">  农业</t>
  </si>
  <si>
    <t xml:space="preserve">    农业事业</t>
  </si>
  <si>
    <t xml:space="preserve">    其他农业支出</t>
  </si>
  <si>
    <t xml:space="preserve">  林业</t>
  </si>
  <si>
    <t xml:space="preserve">    其他林业支出</t>
  </si>
  <si>
    <t xml:space="preserve">  扶贫</t>
  </si>
  <si>
    <t xml:space="preserve">    其他扶贫支出</t>
  </si>
  <si>
    <t xml:space="preserve">  农村综合改革</t>
  </si>
  <si>
    <t xml:space="preserve">    对村民委员会和村党委支部的补助</t>
  </si>
  <si>
    <t xml:space="preserve">    农村综合改革示范试点补助</t>
  </si>
  <si>
    <t>交通运输支出</t>
  </si>
  <si>
    <t xml:space="preserve">  公路水路运输</t>
  </si>
  <si>
    <t xml:space="preserve">    公路养护</t>
  </si>
  <si>
    <t xml:space="preserve">    其他公路水路运输支出</t>
  </si>
  <si>
    <t>住房保障支出</t>
  </si>
  <si>
    <t xml:space="preserve">  住房改革支出</t>
  </si>
  <si>
    <t xml:space="preserve">    住房公积金</t>
  </si>
  <si>
    <r>
      <t>0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</si>
  <si>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</si>
  <si>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</si>
  <si>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</si>
  <si>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</si>
  <si>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</si>
  <si>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</si>
  <si>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6</t>
    </r>
  </si>
  <si>
    <r>
      <t>9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</si>
  <si>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</si>
  <si>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</si>
  <si>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</si>
  <si>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07</t>
    </r>
  </si>
  <si>
    <r>
      <t>2</t>
    </r>
    <r>
      <rPr>
        <sz val="9"/>
        <color indexed="8"/>
        <rFont val="宋体"/>
        <family val="0"/>
      </rPr>
      <t>07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</si>
  <si>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</si>
  <si>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</si>
  <si>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</si>
  <si>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</si>
  <si>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</si>
  <si>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</si>
  <si>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8</t>
    </r>
  </si>
  <si>
    <r>
      <t>0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</si>
  <si>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</si>
  <si>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</si>
  <si>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</si>
  <si>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r>
      <t>9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</si>
  <si>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10</t>
    </r>
  </si>
  <si>
    <r>
      <t>2</t>
    </r>
    <r>
      <rPr>
        <sz val="9"/>
        <color indexed="8"/>
        <rFont val="宋体"/>
        <family val="0"/>
      </rPr>
      <t>10</t>
    </r>
  </si>
  <si>
    <r>
      <t>1</t>
    </r>
    <r>
      <rPr>
        <sz val="9"/>
        <color indexed="8"/>
        <rFont val="宋体"/>
        <family val="0"/>
      </rPr>
      <t>6</t>
    </r>
  </si>
  <si>
    <r>
      <t>2</t>
    </r>
    <r>
      <rPr>
        <sz val="9"/>
        <color indexed="8"/>
        <rFont val="宋体"/>
        <family val="0"/>
      </rPr>
      <t>12</t>
    </r>
  </si>
  <si>
    <r>
      <t>2</t>
    </r>
    <r>
      <rPr>
        <sz val="9"/>
        <color indexed="8"/>
        <rFont val="宋体"/>
        <family val="0"/>
      </rPr>
      <t>12</t>
    </r>
  </si>
  <si>
    <r>
      <t>2</t>
    </r>
    <r>
      <rPr>
        <sz val="9"/>
        <color indexed="8"/>
        <rFont val="宋体"/>
        <family val="0"/>
      </rPr>
      <t>13</t>
    </r>
  </si>
  <si>
    <r>
      <t>2</t>
    </r>
    <r>
      <rPr>
        <sz val="9"/>
        <color indexed="8"/>
        <rFont val="宋体"/>
        <family val="0"/>
      </rPr>
      <t>13</t>
    </r>
  </si>
  <si>
    <r>
      <t>0</t>
    </r>
    <r>
      <rPr>
        <sz val="9"/>
        <color indexed="8"/>
        <rFont val="宋体"/>
        <family val="0"/>
      </rPr>
      <t>4</t>
    </r>
  </si>
  <si>
    <r>
      <t>0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</si>
  <si>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14</t>
    </r>
  </si>
  <si>
    <r>
      <t>2</t>
    </r>
    <r>
      <rPr>
        <sz val="9"/>
        <color indexed="8"/>
        <rFont val="宋体"/>
        <family val="0"/>
      </rPr>
      <t>14</t>
    </r>
  </si>
  <si>
    <r>
      <t>2</t>
    </r>
    <r>
      <rPr>
        <sz val="9"/>
        <color indexed="8"/>
        <rFont val="宋体"/>
        <family val="0"/>
      </rPr>
      <t>21</t>
    </r>
  </si>
  <si>
    <r>
      <t>2</t>
    </r>
    <r>
      <rPr>
        <sz val="9"/>
        <color indexed="8"/>
        <rFont val="宋体"/>
        <family val="0"/>
      </rPr>
      <t>21</t>
    </r>
  </si>
  <si>
    <t>大竹县张家镇人民政府</t>
  </si>
  <si>
    <t>合  计</t>
  </si>
  <si>
    <r>
      <t>9</t>
    </r>
    <r>
      <rPr>
        <sz val="10"/>
        <rFont val="宋体"/>
        <family val="0"/>
      </rPr>
      <t>19136</t>
    </r>
  </si>
  <si>
    <r>
      <t>2</t>
    </r>
    <r>
      <rPr>
        <sz val="9"/>
        <rFont val="宋体"/>
        <family val="0"/>
      </rPr>
      <t>01</t>
    </r>
  </si>
  <si>
    <r>
      <t>2</t>
    </r>
    <r>
      <rPr>
        <sz val="10"/>
        <rFont val="宋体"/>
        <family val="0"/>
      </rPr>
      <t>01</t>
    </r>
  </si>
  <si>
    <t>基本公共服务费</t>
  </si>
  <si>
    <r>
      <t>0</t>
    </r>
    <r>
      <rPr>
        <sz val="10"/>
        <rFont val="宋体"/>
        <family val="0"/>
      </rPr>
      <t>6</t>
    </r>
  </si>
  <si>
    <r>
      <t>9</t>
    </r>
    <r>
      <rPr>
        <sz val="10"/>
        <rFont val="宋体"/>
        <family val="0"/>
      </rPr>
      <t>9</t>
    </r>
  </si>
  <si>
    <t>第三次农业普查相机经费</t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</si>
  <si>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</si>
  <si>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</si>
  <si>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08</t>
    </r>
  </si>
  <si>
    <r>
      <t>2</t>
    </r>
    <r>
      <rPr>
        <sz val="10"/>
        <rFont val="宋体"/>
        <family val="0"/>
      </rPr>
      <t>1</t>
    </r>
  </si>
  <si>
    <t>21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</si>
  <si>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</si>
  <si>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</si>
  <si>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12</t>
    </r>
  </si>
  <si>
    <r>
      <t>0</t>
    </r>
    <r>
      <rPr>
        <sz val="10"/>
        <rFont val="宋体"/>
        <family val="0"/>
      </rPr>
      <t>5</t>
    </r>
  </si>
  <si>
    <t>213</t>
  </si>
  <si>
    <t>214</t>
  </si>
  <si>
    <t>村级代理会计核算经费</t>
  </si>
  <si>
    <t xml:space="preserve"> 妇联工作经费</t>
  </si>
  <si>
    <t>党员培训教育经费</t>
  </si>
  <si>
    <t>特困人员供养补助资金</t>
  </si>
  <si>
    <t xml:space="preserve"> 城乡低保信息员补助资金</t>
  </si>
  <si>
    <t xml:space="preserve"> 社区服务群众专项经费</t>
  </si>
  <si>
    <t xml:space="preserve"> 环境保护专项经费（其中：水环境生态补偿经费10万元）</t>
  </si>
  <si>
    <t>非贫困村第一书记工作经费</t>
  </si>
  <si>
    <t>乡镇扶贫第一书记工作经费</t>
  </si>
  <si>
    <t xml:space="preserve"> 脱贫攻坚工作经费</t>
  </si>
  <si>
    <t>退职费</t>
  </si>
  <si>
    <t>农村运维资金</t>
  </si>
  <si>
    <t xml:space="preserve">  乡道养护资金</t>
  </si>
  <si>
    <t xml:space="preserve"> 客车、客渡船签单员补助</t>
  </si>
  <si>
    <r>
      <t>9</t>
    </r>
    <r>
      <rPr>
        <sz val="9"/>
        <rFont val="宋体"/>
        <family val="0"/>
      </rPr>
      <t>19136</t>
    </r>
  </si>
  <si>
    <r>
      <t>2</t>
    </r>
    <r>
      <rPr>
        <sz val="10"/>
        <rFont val="宋体"/>
        <family val="0"/>
      </rPr>
      <t>01</t>
    </r>
  </si>
  <si>
    <t>大竹县张家镇人民政府</t>
  </si>
  <si>
    <t>919136</t>
  </si>
  <si>
    <t xml:space="preserve">  大竹县张家镇人民政府</t>
  </si>
  <si>
    <t xml:space="preserve">  大竹张家镇人民政府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</si>
  <si>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大竹县张家镇人民政府</t>
    </r>
  </si>
  <si>
    <t xml:space="preserve">  大竹县张家镇人民政府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</si>
  <si>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大竹县张家镇人民政府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</si>
  <si>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大竹县张家镇人民政府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</si>
</sst>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#0.00"/>
    <numFmt numFmtId="185" formatCode="0.00_ "/>
    <numFmt numFmtId="186" formatCode="0.00;[Red]0.00"/>
    <numFmt numFmtId="187" formatCode="&quot;\&quot;#,##0.00_);\(&quot;\&quot;#,##0.00\)"/>
    <numFmt numFmtId="188" formatCode="#,##0.0000"/>
    <numFmt numFmtId="189" formatCode="0_ "/>
    <numFmt numFmtId="190" formatCode="0.00_);[Red]\(0.00\)"/>
  </numFmts>
  <fonts count="38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1" fontId="0" fillId="0" borderId="0">
      <alignment/>
      <protection/>
    </xf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2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84" fontId="2" fillId="0" borderId="14" xfId="0" applyNumberFormat="1" applyFont="1" applyFill="1" applyBorder="1" applyAlignment="1" applyProtection="1">
      <alignment vertical="center" wrapText="1"/>
      <protection/>
    </xf>
    <xf numFmtId="184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12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7" fillId="12" borderId="0" xfId="0" applyNumberFormat="1" applyFont="1" applyFill="1" applyAlignment="1">
      <alignment/>
    </xf>
    <xf numFmtId="0" fontId="2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84" fontId="2" fillId="0" borderId="15" xfId="0" applyNumberFormat="1" applyFont="1" applyFill="1" applyBorder="1" applyAlignment="1" applyProtection="1">
      <alignment vertical="center" wrapText="1"/>
      <protection/>
    </xf>
    <xf numFmtId="184" fontId="2" fillId="0" borderId="2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12" borderId="17" xfId="0" applyNumberFormat="1" applyFont="1" applyFill="1" applyBorder="1" applyAlignment="1">
      <alignment horizontal="center" vertical="center" wrapText="1"/>
    </xf>
    <xf numFmtId="0" fontId="2" fillId="12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85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84" fontId="2" fillId="0" borderId="18" xfId="0" applyNumberFormat="1" applyFont="1" applyFill="1" applyBorder="1" applyAlignment="1" applyProtection="1">
      <alignment horizontal="center" vertical="center" wrapText="1"/>
      <protection/>
    </xf>
    <xf numFmtId="184" fontId="2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186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12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13" fillId="12" borderId="0" xfId="0" applyNumberFormat="1" applyFont="1" applyFill="1" applyAlignment="1">
      <alignment/>
    </xf>
    <xf numFmtId="0" fontId="2" fillId="12" borderId="0" xfId="0" applyNumberFormat="1" applyFont="1" applyFill="1" applyAlignment="1" applyProtection="1">
      <alignment horizontal="right" vertical="center"/>
      <protection/>
    </xf>
    <xf numFmtId="0" fontId="0" fillId="12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 applyProtection="1">
      <alignment vertical="center" wrapText="1"/>
      <protection/>
    </xf>
    <xf numFmtId="184" fontId="4" fillId="0" borderId="17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>
      <alignment vertical="center" wrapText="1"/>
    </xf>
    <xf numFmtId="184" fontId="4" fillId="0" borderId="12" xfId="0" applyNumberFormat="1" applyFont="1" applyFill="1" applyBorder="1" applyAlignment="1">
      <alignment vertical="center" wrapText="1"/>
    </xf>
    <xf numFmtId="184" fontId="4" fillId="0" borderId="14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2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184" fontId="4" fillId="0" borderId="1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88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184" fontId="4" fillId="0" borderId="16" xfId="0" applyNumberFormat="1" applyFont="1" applyFill="1" applyBorder="1" applyAlignment="1" applyProtection="1">
      <alignment horizontal="right" vertical="center" wrapText="1"/>
      <protection/>
    </xf>
    <xf numFmtId="184" fontId="4" fillId="0" borderId="17" xfId="0" applyNumberFormat="1" applyFont="1" applyFill="1" applyBorder="1" applyAlignment="1" applyProtection="1">
      <alignment horizontal="right" vertical="center" wrapText="1"/>
      <protection/>
    </xf>
    <xf numFmtId="185" fontId="2" fillId="0" borderId="14" xfId="0" applyNumberFormat="1" applyFont="1" applyFill="1" applyBorder="1" applyAlignment="1" applyProtection="1">
      <alignment horizontal="right" vertical="center" wrapText="1"/>
      <protection/>
    </xf>
    <xf numFmtId="184" fontId="4" fillId="0" borderId="15" xfId="0" applyNumberFormat="1" applyFont="1" applyFill="1" applyBorder="1" applyAlignment="1" applyProtection="1">
      <alignment horizontal="right" vertical="center" wrapText="1"/>
      <protection/>
    </xf>
    <xf numFmtId="184" fontId="4" fillId="0" borderId="12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 horizontal="right" vertical="center" wrapText="1"/>
    </xf>
    <xf numFmtId="185" fontId="2" fillId="0" borderId="14" xfId="0" applyNumberFormat="1" applyFont="1" applyFill="1" applyBorder="1" applyAlignment="1" applyProtection="1">
      <alignment horizontal="center" vertical="center"/>
      <protection/>
    </xf>
    <xf numFmtId="18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Border="1" applyAlignment="1">
      <alignment vertical="center"/>
    </xf>
    <xf numFmtId="190" fontId="8" fillId="0" borderId="14" xfId="0" applyNumberFormat="1" applyFont="1" applyBorder="1" applyAlignment="1">
      <alignment horizontal="center" vertical="center"/>
    </xf>
    <xf numFmtId="190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left" vertical="center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left" vertical="center"/>
    </xf>
    <xf numFmtId="190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8" fillId="0" borderId="14" xfId="0" applyNumberFormat="1" applyFont="1" applyBorder="1" applyAlignment="1">
      <alignment vertical="center"/>
    </xf>
    <xf numFmtId="190" fontId="4" fillId="0" borderId="14" xfId="0" applyNumberFormat="1" applyFont="1" applyFill="1" applyBorder="1" applyAlignment="1" applyProtection="1">
      <alignment vertical="center" wrapText="1"/>
      <protection/>
    </xf>
    <xf numFmtId="184" fontId="4" fillId="0" borderId="15" xfId="0" applyNumberFormat="1" applyFont="1" applyFill="1" applyBorder="1" applyAlignment="1">
      <alignment vertical="center" wrapText="1"/>
    </xf>
    <xf numFmtId="184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190" fontId="0" fillId="0" borderId="14" xfId="0" applyNumberForma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ill="1" applyBorder="1" applyAlignment="1">
      <alignment horizontal="left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190" fontId="0" fillId="0" borderId="14" xfId="0" applyNumberFormat="1" applyFill="1" applyBorder="1" applyAlignment="1">
      <alignment horizontal="center" vertical="center" wrapText="1"/>
    </xf>
    <xf numFmtId="190" fontId="0" fillId="0" borderId="14" xfId="0" applyNumberForma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>
      <alignment horizontal="center" vertical="center" wrapText="1"/>
    </xf>
    <xf numFmtId="190" fontId="0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12" borderId="14" xfId="0" applyNumberFormat="1" applyFont="1" applyFill="1" applyBorder="1" applyAlignment="1">
      <alignment horizontal="center" vertical="center" wrapText="1"/>
    </xf>
    <xf numFmtId="0" fontId="0" fillId="12" borderId="15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189" fontId="0" fillId="0" borderId="18" xfId="0" applyNumberFormat="1" applyFont="1" applyFill="1" applyBorder="1" applyAlignment="1">
      <alignment horizontal="center" vertical="center" wrapText="1"/>
    </xf>
    <xf numFmtId="189" fontId="0" fillId="0" borderId="21" xfId="0" applyNumberFormat="1" applyFont="1" applyFill="1" applyBorder="1" applyAlignment="1">
      <alignment horizontal="center" vertical="center" wrapText="1"/>
    </xf>
    <xf numFmtId="0" fontId="0" fillId="12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8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2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12" borderId="15" xfId="0" applyNumberFormat="1" applyFont="1" applyFill="1" applyBorder="1" applyAlignment="1" applyProtection="1">
      <alignment horizontal="center" vertical="center" wrapText="1"/>
      <protection/>
    </xf>
    <xf numFmtId="0" fontId="2" fillId="12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Font="1" applyFill="1" applyBorder="1" applyAlignment="1">
      <alignment horizontal="center" vertical="center" wrapText="1"/>
    </xf>
    <xf numFmtId="0" fontId="0" fillId="12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8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8.66015625" defaultRowHeight="11.25"/>
  <cols>
    <col min="1" max="1" width="153.66015625" style="0" customWidth="1"/>
  </cols>
  <sheetData>
    <row r="1" ht="14.25">
      <c r="A1" s="111"/>
    </row>
    <row r="2" ht="34.5" customHeight="1"/>
    <row r="3" ht="63.75" customHeight="1">
      <c r="A3" s="112" t="s">
        <v>364</v>
      </c>
    </row>
    <row r="4" ht="107.25" customHeight="1">
      <c r="A4" s="113" t="s">
        <v>264</v>
      </c>
    </row>
    <row r="5" ht="409.5" customHeight="1" hidden="1">
      <c r="A5" s="114">
        <v>3.637978807091713E-12</v>
      </c>
    </row>
    <row r="6" ht="22.5">
      <c r="A6" s="115"/>
    </row>
    <row r="7" ht="30.75" customHeight="1">
      <c r="A7" s="115"/>
    </row>
    <row r="8" ht="78" customHeight="1"/>
    <row r="9" ht="63" customHeight="1">
      <c r="A9" s="116" t="s">
        <v>363</v>
      </c>
    </row>
  </sheetData>
  <sheetProtection/>
  <printOptions/>
  <pageMargins left="0.71" right="0.71" top="1.03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248</v>
      </c>
      <c r="I1" s="51"/>
    </row>
    <row r="2" spans="1:9" ht="25.5" customHeight="1">
      <c r="A2" s="182" t="s">
        <v>249</v>
      </c>
      <c r="B2" s="182"/>
      <c r="C2" s="182"/>
      <c r="D2" s="182"/>
      <c r="E2" s="182"/>
      <c r="F2" s="182"/>
      <c r="G2" s="182"/>
      <c r="H2" s="182"/>
      <c r="I2" s="51"/>
    </row>
    <row r="3" spans="1:9" ht="19.5" customHeight="1">
      <c r="A3" s="192" t="s">
        <v>498</v>
      </c>
      <c r="B3" s="232"/>
      <c r="C3" s="39"/>
      <c r="D3" s="39"/>
      <c r="E3" s="39"/>
      <c r="F3" s="39"/>
      <c r="G3" s="39"/>
      <c r="H3" s="6" t="s">
        <v>2</v>
      </c>
      <c r="I3" s="51"/>
    </row>
    <row r="4" spans="1:9" ht="19.5" customHeight="1">
      <c r="A4" s="228" t="s">
        <v>250</v>
      </c>
      <c r="B4" s="228" t="s">
        <v>251</v>
      </c>
      <c r="C4" s="189" t="s">
        <v>252</v>
      </c>
      <c r="D4" s="189"/>
      <c r="E4" s="189"/>
      <c r="F4" s="189"/>
      <c r="G4" s="189"/>
      <c r="H4" s="189"/>
      <c r="I4" s="51"/>
    </row>
    <row r="5" spans="1:9" ht="19.5" customHeight="1">
      <c r="A5" s="228"/>
      <c r="B5" s="228"/>
      <c r="C5" s="229" t="s">
        <v>52</v>
      </c>
      <c r="D5" s="196" t="s">
        <v>155</v>
      </c>
      <c r="E5" s="41" t="s">
        <v>253</v>
      </c>
      <c r="F5" s="42"/>
      <c r="G5" s="42"/>
      <c r="H5" s="231" t="s">
        <v>160</v>
      </c>
      <c r="I5" s="51"/>
    </row>
    <row r="6" spans="1:9" ht="33.75" customHeight="1">
      <c r="A6" s="197"/>
      <c r="B6" s="197"/>
      <c r="C6" s="230"/>
      <c r="D6" s="198"/>
      <c r="E6" s="43" t="s">
        <v>67</v>
      </c>
      <c r="F6" s="44" t="s">
        <v>254</v>
      </c>
      <c r="G6" s="45" t="s">
        <v>255</v>
      </c>
      <c r="H6" s="223"/>
      <c r="I6" s="51"/>
    </row>
    <row r="7" spans="1:9" ht="19.5" customHeight="1">
      <c r="A7" s="19" t="s">
        <v>495</v>
      </c>
      <c r="B7" s="67" t="s">
        <v>52</v>
      </c>
      <c r="C7" s="68">
        <v>76000</v>
      </c>
      <c r="D7" s="47"/>
      <c r="E7" s="47"/>
      <c r="F7" s="47"/>
      <c r="G7" s="20"/>
      <c r="H7" s="70">
        <v>76000</v>
      </c>
      <c r="I7" s="59"/>
    </row>
    <row r="8" spans="1:9" ht="19.5" customHeight="1">
      <c r="A8" s="161" t="s">
        <v>492</v>
      </c>
      <c r="B8" s="162" t="s">
        <v>365</v>
      </c>
      <c r="C8" s="68">
        <f>D8+E8+H8</f>
        <v>76000</v>
      </c>
      <c r="D8" s="69">
        <v>0</v>
      </c>
      <c r="E8" s="69">
        <f>SUM(F8:G8)</f>
        <v>0</v>
      </c>
      <c r="F8" s="69">
        <v>0</v>
      </c>
      <c r="G8" s="66"/>
      <c r="H8" s="70">
        <v>76000</v>
      </c>
      <c r="I8" s="51"/>
    </row>
  </sheetData>
  <sheetProtection/>
  <mergeCells count="8">
    <mergeCell ref="A2:H2"/>
    <mergeCell ref="C4:H4"/>
    <mergeCell ref="A4:A6"/>
    <mergeCell ref="B4:B6"/>
    <mergeCell ref="C5:C6"/>
    <mergeCell ref="D5:D6"/>
    <mergeCell ref="H5:H6"/>
    <mergeCell ref="A3:B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1" width="9.33203125" style="0" customWidth="1"/>
    <col min="2" max="2" width="8.5" style="0" customWidth="1"/>
    <col min="3" max="3" width="7.83203125" style="0" customWidth="1"/>
    <col min="4" max="4" width="17" style="0" customWidth="1"/>
    <col min="5" max="5" width="65.16015625" style="0" customWidth="1"/>
    <col min="6" max="7" width="18.16015625" style="0" customWidth="1"/>
    <col min="8" max="8" width="22.332031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256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19.5" customHeight="1">
      <c r="A2" s="182" t="s">
        <v>257</v>
      </c>
      <c r="B2" s="182"/>
      <c r="C2" s="182"/>
      <c r="D2" s="182"/>
      <c r="E2" s="182"/>
      <c r="F2" s="182"/>
      <c r="G2" s="182"/>
      <c r="H2" s="18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33" t="s">
        <v>497</v>
      </c>
      <c r="B3" s="233"/>
      <c r="C3" s="233"/>
      <c r="D3" s="233"/>
      <c r="E3" s="4"/>
      <c r="F3" s="5"/>
      <c r="G3" s="5"/>
      <c r="H3" s="6" t="s">
        <v>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7" t="s">
        <v>51</v>
      </c>
      <c r="B4" s="7"/>
      <c r="C4" s="7"/>
      <c r="D4" s="8"/>
      <c r="E4" s="9"/>
      <c r="F4" s="189" t="s">
        <v>258</v>
      </c>
      <c r="G4" s="189"/>
      <c r="H4" s="18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1" t="s">
        <v>62</v>
      </c>
      <c r="B5" s="12"/>
      <c r="C5" s="13"/>
      <c r="D5" s="227" t="s">
        <v>63</v>
      </c>
      <c r="E5" s="185" t="s">
        <v>86</v>
      </c>
      <c r="F5" s="185" t="s">
        <v>52</v>
      </c>
      <c r="G5" s="185" t="s">
        <v>82</v>
      </c>
      <c r="H5" s="189" t="s">
        <v>83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5" t="s">
        <v>72</v>
      </c>
      <c r="B6" s="16" t="s">
        <v>73</v>
      </c>
      <c r="C6" s="17" t="s">
        <v>74</v>
      </c>
      <c r="D6" s="234"/>
      <c r="E6" s="185"/>
      <c r="F6" s="185"/>
      <c r="G6" s="185"/>
      <c r="H6" s="189"/>
      <c r="I6" s="35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60"/>
      <c r="B7" s="17"/>
      <c r="C7" s="17"/>
      <c r="D7" s="18"/>
      <c r="E7" s="40"/>
      <c r="F7" s="10">
        <f>SUM(G7:H7)</f>
        <v>0</v>
      </c>
      <c r="G7" s="14"/>
      <c r="H7" s="128">
        <f>SUM(H8:H10)</f>
        <v>0</v>
      </c>
      <c r="I7" s="3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61"/>
      <c r="B8" s="62"/>
      <c r="C8" s="62"/>
      <c r="D8" s="63"/>
      <c r="E8" s="14"/>
      <c r="F8" s="64"/>
      <c r="G8" s="14"/>
      <c r="H8" s="64"/>
      <c r="I8" s="3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61"/>
      <c r="B9" s="62"/>
      <c r="C9" s="62"/>
      <c r="D9" s="63"/>
      <c r="E9" s="14"/>
      <c r="F9" s="64"/>
      <c r="G9" s="14"/>
      <c r="H9" s="64"/>
      <c r="I9" s="3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61"/>
      <c r="B10" s="62"/>
      <c r="C10" s="62"/>
      <c r="D10" s="46"/>
      <c r="E10" s="65"/>
      <c r="F10" s="66"/>
      <c r="G10" s="66"/>
      <c r="H10" s="66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27"/>
      <c r="B11" s="27"/>
      <c r="C11" s="27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7"/>
      <c r="B12" s="27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7"/>
      <c r="B13" s="27"/>
      <c r="C13" s="27"/>
      <c r="D13" s="26"/>
      <c r="E13" s="26"/>
      <c r="F13" s="26"/>
      <c r="G13" s="26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7"/>
      <c r="B14" s="27"/>
      <c r="C14" s="27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7"/>
      <c r="B15" s="27"/>
      <c r="C15" s="27"/>
      <c r="D15" s="27"/>
      <c r="E15" s="27"/>
      <c r="F15" s="27"/>
      <c r="G15" s="27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7"/>
      <c r="B16" s="27"/>
      <c r="C16" s="27"/>
      <c r="D16" s="27"/>
      <c r="E16" s="28"/>
      <c r="F16" s="28"/>
      <c r="G16" s="28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7"/>
      <c r="B17" s="27"/>
      <c r="C17" s="27"/>
      <c r="D17" s="27"/>
      <c r="E17" s="28"/>
      <c r="F17" s="28"/>
      <c r="G17" s="28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7"/>
      <c r="B18" s="27"/>
      <c r="C18" s="27"/>
      <c r="D18" s="27"/>
      <c r="E18" s="27"/>
      <c r="F18" s="27"/>
      <c r="G18" s="27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7"/>
      <c r="B19" s="27"/>
      <c r="C19" s="27"/>
      <c r="D19" s="27"/>
      <c r="E19" s="29"/>
      <c r="F19" s="29"/>
      <c r="G19" s="29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30"/>
      <c r="B20" s="30"/>
      <c r="C20" s="30"/>
      <c r="D20" s="30"/>
      <c r="E20" s="31"/>
      <c r="F20" s="31"/>
      <c r="G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32"/>
      <c r="B21" s="32"/>
      <c r="C21" s="32"/>
      <c r="D21" s="32"/>
      <c r="E21" s="32"/>
      <c r="F21" s="32"/>
      <c r="G21" s="32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0"/>
      <c r="B22" s="30"/>
      <c r="C22" s="30"/>
      <c r="D22" s="30"/>
      <c r="E22" s="30"/>
      <c r="F22" s="30"/>
      <c r="G22" s="30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4"/>
      <c r="E23" s="34"/>
      <c r="F23" s="30"/>
      <c r="G23" s="30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4"/>
      <c r="E24" s="34"/>
      <c r="F24" s="30"/>
      <c r="G24" s="30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0"/>
      <c r="G25" s="30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4"/>
      <c r="E26" s="34"/>
      <c r="F26" s="30"/>
      <c r="G26" s="30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4"/>
      <c r="E27" s="34"/>
      <c r="F27" s="30"/>
      <c r="G27" s="30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0"/>
      <c r="G28" s="30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4"/>
      <c r="E29" s="34"/>
      <c r="F29" s="30"/>
      <c r="G29" s="30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4"/>
      <c r="E30" s="34"/>
      <c r="F30" s="30"/>
      <c r="G30" s="30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0"/>
      <c r="G31" s="30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4"/>
      <c r="F32" s="30"/>
      <c r="G32" s="30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259</v>
      </c>
      <c r="I1" s="51"/>
    </row>
    <row r="2" spans="1:9" ht="25.5" customHeight="1">
      <c r="A2" s="182" t="s">
        <v>260</v>
      </c>
      <c r="B2" s="182"/>
      <c r="C2" s="182"/>
      <c r="D2" s="182"/>
      <c r="E2" s="182"/>
      <c r="F2" s="182"/>
      <c r="G2" s="182"/>
      <c r="H2" s="182"/>
      <c r="I2" s="51"/>
    </row>
    <row r="3" spans="1:9" ht="19.5" customHeight="1">
      <c r="A3" s="71" t="s">
        <v>496</v>
      </c>
      <c r="B3" s="39"/>
      <c r="C3" s="39"/>
      <c r="D3" s="39"/>
      <c r="E3" s="39"/>
      <c r="F3" s="39"/>
      <c r="G3" s="39"/>
      <c r="H3" s="6" t="s">
        <v>2</v>
      </c>
      <c r="I3" s="51"/>
    </row>
    <row r="4" spans="1:9" ht="19.5" customHeight="1">
      <c r="A4" s="228" t="s">
        <v>250</v>
      </c>
      <c r="B4" s="228" t="s">
        <v>251</v>
      </c>
      <c r="C4" s="189" t="s">
        <v>252</v>
      </c>
      <c r="D4" s="189"/>
      <c r="E4" s="189"/>
      <c r="F4" s="189"/>
      <c r="G4" s="189"/>
      <c r="H4" s="189"/>
      <c r="I4" s="51"/>
    </row>
    <row r="5" spans="1:9" ht="19.5" customHeight="1">
      <c r="A5" s="228"/>
      <c r="B5" s="228"/>
      <c r="C5" s="229" t="s">
        <v>52</v>
      </c>
      <c r="D5" s="196" t="s">
        <v>155</v>
      </c>
      <c r="E5" s="41" t="s">
        <v>253</v>
      </c>
      <c r="F5" s="42"/>
      <c r="G5" s="42"/>
      <c r="H5" s="231" t="s">
        <v>160</v>
      </c>
      <c r="I5" s="51"/>
    </row>
    <row r="6" spans="1:9" ht="33.75" customHeight="1">
      <c r="A6" s="197"/>
      <c r="B6" s="197"/>
      <c r="C6" s="230"/>
      <c r="D6" s="198"/>
      <c r="E6" s="43" t="s">
        <v>67</v>
      </c>
      <c r="F6" s="44" t="s">
        <v>254</v>
      </c>
      <c r="G6" s="45" t="s">
        <v>255</v>
      </c>
      <c r="H6" s="223"/>
      <c r="I6" s="51"/>
    </row>
    <row r="7" spans="1:9" ht="19.5" customHeight="1">
      <c r="A7" s="19"/>
      <c r="B7" s="121"/>
      <c r="C7" s="21"/>
      <c r="D7" s="47"/>
      <c r="E7" s="47"/>
      <c r="F7" s="47"/>
      <c r="G7" s="20"/>
      <c r="H7" s="48"/>
      <c r="I7" s="59"/>
    </row>
    <row r="8" spans="1:9" ht="19.5" customHeight="1">
      <c r="A8" s="49"/>
      <c r="B8" s="49"/>
      <c r="C8" s="49"/>
      <c r="D8" s="49"/>
      <c r="E8" s="50"/>
      <c r="F8" s="49"/>
      <c r="G8" s="49"/>
      <c r="H8" s="51"/>
      <c r="I8" s="51"/>
    </row>
    <row r="9" spans="1:9" ht="19.5" customHeight="1">
      <c r="A9" s="52"/>
      <c r="B9" s="52"/>
      <c r="C9" s="52"/>
      <c r="D9" s="52"/>
      <c r="E9" s="53"/>
      <c r="F9" s="54"/>
      <c r="G9" s="54"/>
      <c r="H9" s="51"/>
      <c r="I9" s="56"/>
    </row>
    <row r="10" spans="1:9" ht="19.5" customHeight="1">
      <c r="A10" s="52"/>
      <c r="B10" s="52"/>
      <c r="C10" s="52"/>
      <c r="D10" s="52"/>
      <c r="E10" s="55"/>
      <c r="F10" s="52"/>
      <c r="G10" s="52"/>
      <c r="H10" s="56"/>
      <c r="I10" s="56"/>
    </row>
    <row r="11" spans="1:9" ht="19.5" customHeight="1">
      <c r="A11" s="52"/>
      <c r="B11" s="52"/>
      <c r="C11" s="52"/>
      <c r="D11" s="52"/>
      <c r="E11" s="55"/>
      <c r="F11" s="52"/>
      <c r="G11" s="52"/>
      <c r="H11" s="56"/>
      <c r="I11" s="56"/>
    </row>
    <row r="12" spans="1:9" ht="19.5" customHeight="1">
      <c r="A12" s="52"/>
      <c r="B12" s="52"/>
      <c r="C12" s="52"/>
      <c r="D12" s="52"/>
      <c r="E12" s="53"/>
      <c r="F12" s="52"/>
      <c r="G12" s="52"/>
      <c r="H12" s="56"/>
      <c r="I12" s="56"/>
    </row>
    <row r="13" spans="1:9" ht="19.5" customHeight="1">
      <c r="A13" s="52"/>
      <c r="B13" s="52"/>
      <c r="C13" s="52"/>
      <c r="D13" s="52"/>
      <c r="E13" s="53"/>
      <c r="F13" s="52"/>
      <c r="G13" s="52"/>
      <c r="H13" s="56"/>
      <c r="I13" s="56"/>
    </row>
    <row r="14" spans="1:9" ht="19.5" customHeight="1">
      <c r="A14" s="52"/>
      <c r="B14" s="52"/>
      <c r="C14" s="52"/>
      <c r="D14" s="52"/>
      <c r="E14" s="55"/>
      <c r="F14" s="52"/>
      <c r="G14" s="52"/>
      <c r="H14" s="56"/>
      <c r="I14" s="56"/>
    </row>
    <row r="15" spans="1:9" ht="19.5" customHeight="1">
      <c r="A15" s="52"/>
      <c r="B15" s="52"/>
      <c r="C15" s="52"/>
      <c r="D15" s="52"/>
      <c r="E15" s="55"/>
      <c r="F15" s="52"/>
      <c r="G15" s="52"/>
      <c r="H15" s="56"/>
      <c r="I15" s="56"/>
    </row>
    <row r="16" spans="1:9" ht="19.5" customHeight="1">
      <c r="A16" s="52"/>
      <c r="B16" s="52"/>
      <c r="C16" s="52"/>
      <c r="D16" s="52"/>
      <c r="E16" s="53"/>
      <c r="F16" s="52"/>
      <c r="G16" s="52"/>
      <c r="H16" s="56"/>
      <c r="I16" s="56"/>
    </row>
    <row r="17" spans="1:9" ht="19.5" customHeight="1">
      <c r="A17" s="52"/>
      <c r="B17" s="52"/>
      <c r="C17" s="52"/>
      <c r="D17" s="52"/>
      <c r="E17" s="53"/>
      <c r="F17" s="52"/>
      <c r="G17" s="52"/>
      <c r="H17" s="56"/>
      <c r="I17" s="56"/>
    </row>
    <row r="18" spans="1:9" ht="19.5" customHeight="1">
      <c r="A18" s="52"/>
      <c r="B18" s="52"/>
      <c r="C18" s="52"/>
      <c r="D18" s="52"/>
      <c r="E18" s="57"/>
      <c r="F18" s="52"/>
      <c r="G18" s="52"/>
      <c r="H18" s="56"/>
      <c r="I18" s="56"/>
    </row>
    <row r="19" spans="1:9" ht="19.5" customHeight="1">
      <c r="A19" s="52"/>
      <c r="B19" s="52"/>
      <c r="C19" s="52"/>
      <c r="D19" s="52"/>
      <c r="E19" s="55"/>
      <c r="F19" s="52"/>
      <c r="G19" s="52"/>
      <c r="H19" s="56"/>
      <c r="I19" s="56"/>
    </row>
    <row r="20" spans="1:9" ht="19.5" customHeight="1">
      <c r="A20" s="55"/>
      <c r="B20" s="55"/>
      <c r="C20" s="55"/>
      <c r="D20" s="55"/>
      <c r="E20" s="55"/>
      <c r="F20" s="52"/>
      <c r="G20" s="52"/>
      <c r="H20" s="56"/>
      <c r="I20" s="56"/>
    </row>
    <row r="21" spans="1:9" ht="19.5" customHeight="1">
      <c r="A21" s="56"/>
      <c r="B21" s="56"/>
      <c r="C21" s="56"/>
      <c r="D21" s="56"/>
      <c r="E21" s="58"/>
      <c r="F21" s="56"/>
      <c r="G21" s="56"/>
      <c r="H21" s="56"/>
      <c r="I21" s="56"/>
    </row>
    <row r="22" spans="1:9" ht="19.5" customHeight="1">
      <c r="A22" s="56"/>
      <c r="B22" s="56"/>
      <c r="C22" s="56"/>
      <c r="D22" s="56"/>
      <c r="E22" s="58"/>
      <c r="F22" s="56"/>
      <c r="G22" s="56"/>
      <c r="H22" s="56"/>
      <c r="I22" s="56"/>
    </row>
    <row r="23" spans="1:9" ht="19.5" customHeight="1">
      <c r="A23" s="56"/>
      <c r="B23" s="56"/>
      <c r="C23" s="56"/>
      <c r="D23" s="56"/>
      <c r="E23" s="58"/>
      <c r="F23" s="56"/>
      <c r="G23" s="56"/>
      <c r="H23" s="56"/>
      <c r="I23" s="56"/>
    </row>
    <row r="24" spans="1:9" ht="19.5" customHeight="1">
      <c r="A24" s="56"/>
      <c r="B24" s="56"/>
      <c r="C24" s="56"/>
      <c r="D24" s="56"/>
      <c r="E24" s="58"/>
      <c r="F24" s="56"/>
      <c r="G24" s="56"/>
      <c r="H24" s="56"/>
      <c r="I24" s="56"/>
    </row>
    <row r="25" spans="1:9" ht="19.5" customHeight="1">
      <c r="A25" s="56"/>
      <c r="B25" s="56"/>
      <c r="C25" s="56"/>
      <c r="D25" s="56"/>
      <c r="E25" s="58"/>
      <c r="F25" s="56"/>
      <c r="G25" s="56"/>
      <c r="H25" s="56"/>
      <c r="I25" s="56"/>
    </row>
    <row r="26" spans="1:9" ht="19.5" customHeight="1">
      <c r="A26" s="56"/>
      <c r="B26" s="56"/>
      <c r="C26" s="56"/>
      <c r="D26" s="56"/>
      <c r="E26" s="58"/>
      <c r="F26" s="56"/>
      <c r="G26" s="56"/>
      <c r="H26" s="56"/>
      <c r="I26" s="56"/>
    </row>
    <row r="27" spans="1:9" ht="19.5" customHeight="1">
      <c r="A27" s="56"/>
      <c r="B27" s="56"/>
      <c r="C27" s="56"/>
      <c r="D27" s="56"/>
      <c r="E27" s="58"/>
      <c r="F27" s="56"/>
      <c r="G27" s="56"/>
      <c r="H27" s="56"/>
      <c r="I27" s="56"/>
    </row>
    <row r="28" spans="1:9" ht="19.5" customHeight="1">
      <c r="A28" s="56"/>
      <c r="B28" s="56"/>
      <c r="C28" s="56"/>
      <c r="D28" s="56"/>
      <c r="E28" s="58"/>
      <c r="F28" s="56"/>
      <c r="G28" s="56"/>
      <c r="H28" s="56"/>
      <c r="I28" s="56"/>
    </row>
    <row r="29" spans="1:9" ht="19.5" customHeight="1">
      <c r="A29" s="56"/>
      <c r="B29" s="56"/>
      <c r="C29" s="56"/>
      <c r="D29" s="56"/>
      <c r="E29" s="58"/>
      <c r="F29" s="56"/>
      <c r="G29" s="56"/>
      <c r="H29" s="56"/>
      <c r="I29" s="56"/>
    </row>
    <row r="30" spans="1:9" ht="19.5" customHeight="1">
      <c r="A30" s="56"/>
      <c r="B30" s="56"/>
      <c r="C30" s="56"/>
      <c r="D30" s="56"/>
      <c r="E30" s="58"/>
      <c r="F30" s="56"/>
      <c r="G30" s="56"/>
      <c r="H30" s="56"/>
      <c r="I30" s="5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261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19.5" customHeight="1">
      <c r="A2" s="182" t="s">
        <v>262</v>
      </c>
      <c r="B2" s="182"/>
      <c r="C2" s="182"/>
      <c r="D2" s="182"/>
      <c r="E2" s="182"/>
      <c r="F2" s="182"/>
      <c r="G2" s="182"/>
      <c r="H2" s="18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33" t="s">
        <v>494</v>
      </c>
      <c r="B3" s="233"/>
      <c r="C3" s="233"/>
      <c r="D3" s="233"/>
      <c r="E3" s="4"/>
      <c r="F3" s="5"/>
      <c r="G3" s="5"/>
      <c r="H3" s="6" t="s">
        <v>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7" t="s">
        <v>51</v>
      </c>
      <c r="B4" s="7"/>
      <c r="C4" s="7"/>
      <c r="D4" s="8"/>
      <c r="E4" s="9"/>
      <c r="F4" s="189" t="s">
        <v>263</v>
      </c>
      <c r="G4" s="189"/>
      <c r="H4" s="18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1" t="s">
        <v>62</v>
      </c>
      <c r="B5" s="12"/>
      <c r="C5" s="13"/>
      <c r="D5" s="227" t="s">
        <v>63</v>
      </c>
      <c r="E5" s="228" t="s">
        <v>86</v>
      </c>
      <c r="F5" s="185" t="s">
        <v>52</v>
      </c>
      <c r="G5" s="185" t="s">
        <v>82</v>
      </c>
      <c r="H5" s="189" t="s">
        <v>83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5" t="s">
        <v>72</v>
      </c>
      <c r="B6" s="16" t="s">
        <v>73</v>
      </c>
      <c r="C6" s="17" t="s">
        <v>74</v>
      </c>
      <c r="D6" s="234"/>
      <c r="E6" s="197"/>
      <c r="F6" s="198"/>
      <c r="G6" s="198"/>
      <c r="H6" s="221"/>
      <c r="I6" s="35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19"/>
      <c r="B7" s="19"/>
      <c r="C7" s="19"/>
      <c r="D7" s="19"/>
      <c r="E7" s="121"/>
      <c r="F7" s="20"/>
      <c r="G7" s="21"/>
      <c r="H7" s="20"/>
      <c r="I7" s="35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19.5" customHeight="1">
      <c r="A8" s="22"/>
      <c r="B8" s="22"/>
      <c r="C8" s="22"/>
      <c r="D8" s="23"/>
      <c r="E8" s="24"/>
      <c r="F8" s="24"/>
      <c r="G8" s="2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25"/>
      <c r="B9" s="25"/>
      <c r="C9" s="25"/>
      <c r="D9" s="26"/>
      <c r="E9" s="26"/>
      <c r="F9" s="26"/>
      <c r="G9" s="26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5"/>
      <c r="B10" s="25"/>
      <c r="C10" s="25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5"/>
      <c r="B11" s="25"/>
      <c r="C11" s="25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5"/>
      <c r="B12" s="25"/>
      <c r="C12" s="25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5"/>
      <c r="B13" s="25"/>
      <c r="C13" s="25"/>
      <c r="D13" s="25"/>
      <c r="E13" s="25"/>
      <c r="F13" s="25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5"/>
      <c r="B14" s="25"/>
      <c r="C14" s="25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7"/>
      <c r="B15" s="25"/>
      <c r="C15" s="25"/>
      <c r="D15" s="26"/>
      <c r="E15" s="26"/>
      <c r="F15" s="26"/>
      <c r="G15" s="26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7"/>
      <c r="B16" s="27"/>
      <c r="C16" s="25"/>
      <c r="D16" s="25"/>
      <c r="E16" s="27"/>
      <c r="F16" s="27"/>
      <c r="G16" s="27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7"/>
      <c r="B17" s="27"/>
      <c r="C17" s="25"/>
      <c r="D17" s="26"/>
      <c r="E17" s="26"/>
      <c r="F17" s="26"/>
      <c r="G17" s="26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5"/>
      <c r="B18" s="27"/>
      <c r="C18" s="25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5"/>
      <c r="B19" s="27"/>
      <c r="C19" s="27"/>
      <c r="D19" s="27"/>
      <c r="E19" s="27"/>
      <c r="F19" s="27"/>
      <c r="G19" s="27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7"/>
      <c r="B20" s="27"/>
      <c r="C20" s="27"/>
      <c r="D20" s="26"/>
      <c r="E20" s="26"/>
      <c r="F20" s="26"/>
      <c r="G20" s="26"/>
      <c r="H20" s="26"/>
      <c r="I20" s="27"/>
      <c r="J20" s="25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7"/>
      <c r="B21" s="27"/>
      <c r="C21" s="27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7"/>
      <c r="G22" s="27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6"/>
      <c r="E24" s="26"/>
      <c r="F24" s="26"/>
      <c r="G24" s="26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7"/>
      <c r="E25" s="27"/>
      <c r="F25" s="27"/>
      <c r="G25" s="27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6"/>
      <c r="E26" s="26"/>
      <c r="F26" s="26"/>
      <c r="G26" s="26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6"/>
      <c r="E27" s="26"/>
      <c r="F27" s="26"/>
      <c r="G27" s="26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7"/>
      <c r="E28" s="27"/>
      <c r="F28" s="27"/>
      <c r="G28" s="27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6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6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7"/>
      <c r="F31" s="27"/>
      <c r="G31" s="27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8"/>
      <c r="F32" s="28"/>
      <c r="G32" s="28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8"/>
      <c r="F33" s="28"/>
      <c r="G33" s="28"/>
      <c r="H33" s="26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7"/>
      <c r="F34" s="27"/>
      <c r="G34" s="27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29"/>
      <c r="F35" s="29"/>
      <c r="G35" s="29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30"/>
      <c r="B36" s="30"/>
      <c r="C36" s="30"/>
      <c r="D36" s="30"/>
      <c r="E36" s="31"/>
      <c r="F36" s="31"/>
      <c r="G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2"/>
      <c r="B37" s="32"/>
      <c r="C37" s="32"/>
      <c r="D37" s="32"/>
      <c r="E37" s="32"/>
      <c r="F37" s="32"/>
      <c r="G37" s="32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0"/>
      <c r="B38" s="30"/>
      <c r="C38" s="30"/>
      <c r="D38" s="30"/>
      <c r="E38" s="30"/>
      <c r="F38" s="30"/>
      <c r="G38" s="30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4"/>
      <c r="B39" s="34"/>
      <c r="C39" s="34"/>
      <c r="D39" s="34"/>
      <c r="E39" s="34"/>
      <c r="F39" s="30"/>
      <c r="G39" s="30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0"/>
      <c r="G40" s="30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0"/>
      <c r="G41" s="30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0"/>
      <c r="G42" s="30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0"/>
      <c r="G43" s="30"/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0"/>
      <c r="G44" s="30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0"/>
      <c r="G45" s="30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0"/>
      <c r="G46" s="30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0"/>
      <c r="G47" s="30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0"/>
      <c r="G48" s="30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zoomScalePageLayoutView="0" workbookViewId="0" topLeftCell="A1">
      <selection activeCell="D15" sqref="D15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0" customWidth="1"/>
  </cols>
  <sheetData>
    <row r="1" spans="1:28" ht="20.25" customHeight="1">
      <c r="A1" s="82"/>
      <c r="B1" s="82"/>
      <c r="C1" s="82"/>
      <c r="D1" s="38" t="s">
        <v>0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20.25" customHeight="1">
      <c r="A2" s="182" t="s">
        <v>1</v>
      </c>
      <c r="B2" s="182"/>
      <c r="C2" s="182"/>
      <c r="D2" s="18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0.25" customHeight="1">
      <c r="A3" s="71" t="s">
        <v>499</v>
      </c>
      <c r="B3" s="71"/>
      <c r="C3" s="36"/>
      <c r="D3" s="6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20.25" customHeight="1">
      <c r="A4" s="83" t="s">
        <v>3</v>
      </c>
      <c r="B4" s="83"/>
      <c r="C4" s="183" t="s">
        <v>4</v>
      </c>
      <c r="D4" s="18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28" ht="24.75" customHeight="1">
      <c r="A5" s="84" t="s">
        <v>5</v>
      </c>
      <c r="B5" s="84" t="s">
        <v>265</v>
      </c>
      <c r="C5" s="84" t="s">
        <v>5</v>
      </c>
      <c r="D5" s="84" t="s">
        <v>265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20.25" customHeight="1">
      <c r="A6" s="94" t="s">
        <v>6</v>
      </c>
      <c r="B6" s="107">
        <v>4255139</v>
      </c>
      <c r="C6" s="94" t="s">
        <v>7</v>
      </c>
      <c r="D6" s="136">
        <v>1473619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28" ht="20.25" customHeight="1">
      <c r="A7" s="94" t="s">
        <v>8</v>
      </c>
      <c r="B7" s="107"/>
      <c r="C7" s="94" t="s">
        <v>9</v>
      </c>
      <c r="D7" s="137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ht="20.25" customHeight="1">
      <c r="A8" s="94" t="s">
        <v>10</v>
      </c>
      <c r="B8" s="107">
        <v>0</v>
      </c>
      <c r="C8" s="94" t="s">
        <v>11</v>
      </c>
      <c r="D8" s="137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28" ht="20.25" customHeight="1">
      <c r="A9" s="94" t="s">
        <v>12</v>
      </c>
      <c r="B9" s="107">
        <v>0</v>
      </c>
      <c r="C9" s="94" t="s">
        <v>13</v>
      </c>
      <c r="D9" s="137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20.25" customHeight="1">
      <c r="A10" s="94" t="s">
        <v>14</v>
      </c>
      <c r="B10" s="107">
        <v>0</v>
      </c>
      <c r="C10" s="94" t="s">
        <v>15</v>
      </c>
      <c r="D10" s="137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20.25" customHeight="1">
      <c r="A11" s="94" t="s">
        <v>16</v>
      </c>
      <c r="B11" s="107">
        <v>0</v>
      </c>
      <c r="C11" s="94" t="s">
        <v>17</v>
      </c>
      <c r="D11" s="137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20.25" customHeight="1">
      <c r="A12" s="94"/>
      <c r="B12" s="107"/>
      <c r="C12" s="94" t="s">
        <v>18</v>
      </c>
      <c r="D12" s="136">
        <v>83700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20.25" customHeight="1">
      <c r="A13" s="92"/>
      <c r="B13" s="107"/>
      <c r="C13" s="94" t="s">
        <v>19</v>
      </c>
      <c r="D13" s="136">
        <v>810267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20.25" customHeight="1">
      <c r="A14" s="92"/>
      <c r="B14" s="107"/>
      <c r="C14" s="94" t="s">
        <v>20</v>
      </c>
      <c r="D14" s="137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ht="20.25" customHeight="1">
      <c r="A15" s="92"/>
      <c r="B15" s="107"/>
      <c r="C15" s="94" t="s">
        <v>21</v>
      </c>
      <c r="D15" s="136">
        <v>82666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28" ht="20.25" customHeight="1">
      <c r="A16" s="92"/>
      <c r="B16" s="107"/>
      <c r="C16" s="94" t="s">
        <v>22</v>
      </c>
      <c r="D16" s="137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20.25" customHeight="1">
      <c r="A17" s="92"/>
      <c r="B17" s="107"/>
      <c r="C17" s="94" t="s">
        <v>23</v>
      </c>
      <c r="D17" s="136">
        <v>250000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20.25" customHeight="1">
      <c r="A18" s="92"/>
      <c r="B18" s="107"/>
      <c r="C18" s="94" t="s">
        <v>24</v>
      </c>
      <c r="D18" s="136">
        <v>1391895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20.25" customHeight="1">
      <c r="A19" s="92"/>
      <c r="B19" s="107"/>
      <c r="C19" s="94" t="s">
        <v>25</v>
      </c>
      <c r="D19" s="136">
        <v>26200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20.25" customHeight="1" hidden="1">
      <c r="A20" s="92"/>
      <c r="B20" s="107"/>
      <c r="C20" s="94" t="s">
        <v>26</v>
      </c>
      <c r="D20" s="137">
        <v>0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20.25" customHeight="1" hidden="1">
      <c r="A21" s="92"/>
      <c r="B21" s="107"/>
      <c r="C21" s="94" t="s">
        <v>27</v>
      </c>
      <c r="D21" s="137">
        <v>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20.25" customHeight="1" hidden="1">
      <c r="A22" s="92"/>
      <c r="B22" s="107"/>
      <c r="C22" s="94" t="s">
        <v>28</v>
      </c>
      <c r="D22" s="137">
        <v>0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20.25" customHeight="1" hidden="1">
      <c r="A23" s="92"/>
      <c r="B23" s="107"/>
      <c r="C23" s="94" t="s">
        <v>29</v>
      </c>
      <c r="D23" s="137">
        <v>0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20.25" customHeight="1">
      <c r="A24" s="92"/>
      <c r="B24" s="107"/>
      <c r="C24" s="94" t="s">
        <v>30</v>
      </c>
      <c r="D24" s="137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20.25" customHeight="1">
      <c r="A25" s="92"/>
      <c r="B25" s="107"/>
      <c r="C25" s="94" t="s">
        <v>31</v>
      </c>
      <c r="D25" s="136">
        <v>136792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28" ht="20.25" customHeight="1" hidden="1">
      <c r="A26" s="94"/>
      <c r="B26" s="107"/>
      <c r="C26" s="94" t="s">
        <v>32</v>
      </c>
      <c r="D26" s="137">
        <v>0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</row>
    <row r="27" spans="1:28" ht="20.25" customHeight="1" hidden="1">
      <c r="A27" s="94"/>
      <c r="B27" s="107"/>
      <c r="C27" s="94" t="s">
        <v>33</v>
      </c>
      <c r="D27" s="137">
        <v>0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20.25" customHeight="1" hidden="1">
      <c r="A28" s="94"/>
      <c r="B28" s="107"/>
      <c r="C28" s="94" t="s">
        <v>34</v>
      </c>
      <c r="D28" s="137">
        <v>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20.25" customHeight="1" hidden="1">
      <c r="A29" s="94"/>
      <c r="B29" s="107"/>
      <c r="C29" s="94" t="s">
        <v>35</v>
      </c>
      <c r="D29" s="137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20.25" customHeight="1" hidden="1">
      <c r="A30" s="94"/>
      <c r="B30" s="107"/>
      <c r="C30" s="94" t="s">
        <v>36</v>
      </c>
      <c r="D30" s="137">
        <v>0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20.25" customHeight="1" hidden="1">
      <c r="A31" s="94"/>
      <c r="B31" s="107"/>
      <c r="C31" s="94" t="s">
        <v>37</v>
      </c>
      <c r="D31" s="137">
        <v>0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20.25" customHeight="1" hidden="1">
      <c r="A32" s="94"/>
      <c r="B32" s="107"/>
      <c r="C32" s="94" t="s">
        <v>38</v>
      </c>
      <c r="D32" s="137">
        <v>0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20.25" customHeight="1" hidden="1">
      <c r="A33" s="94"/>
      <c r="B33" s="107"/>
      <c r="C33" s="94" t="s">
        <v>39</v>
      </c>
      <c r="D33" s="137">
        <v>0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20.25" customHeight="1">
      <c r="A34" s="94"/>
      <c r="B34" s="107"/>
      <c r="C34" s="94"/>
      <c r="D34" s="138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20.25" customHeight="1">
      <c r="A35" s="84" t="s">
        <v>40</v>
      </c>
      <c r="B35" s="110">
        <f>SUM(B6:B34)</f>
        <v>4255139</v>
      </c>
      <c r="C35" s="84" t="s">
        <v>41</v>
      </c>
      <c r="D35" s="110">
        <f>SUM(D6:D33)</f>
        <v>4255139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0.25" customHeight="1">
      <c r="A36" s="94" t="s">
        <v>42</v>
      </c>
      <c r="B36" s="107">
        <v>0</v>
      </c>
      <c r="C36" s="94" t="s">
        <v>43</v>
      </c>
      <c r="D36" s="107">
        <v>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20.25" customHeight="1">
      <c r="A37" s="94" t="s">
        <v>44</v>
      </c>
      <c r="B37" s="107"/>
      <c r="C37" s="94" t="s">
        <v>45</v>
      </c>
      <c r="D37" s="107">
        <v>0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20.25" customHeight="1">
      <c r="A38" s="94"/>
      <c r="B38" s="107"/>
      <c r="C38" s="94" t="s">
        <v>46</v>
      </c>
      <c r="D38" s="107">
        <v>0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ht="20.25" customHeight="1">
      <c r="A39" s="94"/>
      <c r="B39" s="110"/>
      <c r="C39" s="94"/>
      <c r="D39" s="110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ht="20.25" customHeight="1">
      <c r="A40" s="84" t="s">
        <v>47</v>
      </c>
      <c r="B40" s="110">
        <f>SUM(B35:B37)</f>
        <v>4255139</v>
      </c>
      <c r="C40" s="84" t="s">
        <v>48</v>
      </c>
      <c r="D40" s="110">
        <f>SUM(D35,D36,D38)</f>
        <v>4255139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ht="20.25" customHeight="1">
      <c r="A41" s="100"/>
      <c r="B41" s="101"/>
      <c r="C41" s="10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</sheetData>
  <sheetProtection/>
  <mergeCells count="2">
    <mergeCell ref="A2:D2"/>
    <mergeCell ref="C4:D4"/>
  </mergeCells>
  <printOptions horizontalCentered="1" verticalCentered="1"/>
  <pageMargins left="0.15748031496062992" right="0.15748031496062992" top="0.5905511811023623" bottom="0.35" header="0.5905511811023623" footer="0.1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showGridLines="0" showZeros="0" zoomScalePageLayoutView="0" workbookViewId="0" topLeftCell="A1">
      <selection activeCell="F39" sqref="F39"/>
    </sheetView>
  </sheetViews>
  <sheetFormatPr defaultColWidth="9.16015625" defaultRowHeight="12.75" customHeight="1"/>
  <cols>
    <col min="1" max="3" width="4.5" style="0" customWidth="1"/>
    <col min="4" max="4" width="11.5" style="0" customWidth="1"/>
    <col min="5" max="5" width="37.83203125" style="0" customWidth="1"/>
    <col min="6" max="6" width="18.33203125" style="0" customWidth="1"/>
    <col min="7" max="8" width="13.33203125" style="0" customWidth="1"/>
    <col min="9" max="9" width="18.66015625" style="0" customWidth="1"/>
    <col min="10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9"/>
      <c r="T1" s="80" t="s">
        <v>49</v>
      </c>
    </row>
    <row r="2" spans="1:20" ht="19.5" customHeight="1">
      <c r="A2" s="182" t="s">
        <v>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9.5" customHeight="1">
      <c r="A3" s="187" t="s">
        <v>366</v>
      </c>
      <c r="B3" s="188"/>
      <c r="C3" s="188"/>
      <c r="D3" s="188"/>
      <c r="E3" s="188"/>
      <c r="F3" s="39"/>
      <c r="G3" s="39"/>
      <c r="H3" s="39"/>
      <c r="I3" s="39"/>
      <c r="J3" s="76"/>
      <c r="K3" s="76"/>
      <c r="L3" s="76"/>
      <c r="M3" s="76"/>
      <c r="N3" s="76"/>
      <c r="O3" s="76"/>
      <c r="P3" s="76"/>
      <c r="Q3" s="76"/>
      <c r="R3" s="76"/>
      <c r="S3" s="30"/>
      <c r="T3" s="6" t="s">
        <v>2</v>
      </c>
    </row>
    <row r="4" spans="1:20" ht="19.5" customHeight="1">
      <c r="A4" s="11" t="s">
        <v>51</v>
      </c>
      <c r="B4" s="11"/>
      <c r="C4" s="11"/>
      <c r="D4" s="11"/>
      <c r="E4" s="11"/>
      <c r="F4" s="185" t="s">
        <v>52</v>
      </c>
      <c r="G4" s="189" t="s">
        <v>53</v>
      </c>
      <c r="H4" s="185" t="s">
        <v>54</v>
      </c>
      <c r="I4" s="185" t="s">
        <v>55</v>
      </c>
      <c r="J4" s="185" t="s">
        <v>56</v>
      </c>
      <c r="K4" s="185" t="s">
        <v>57</v>
      </c>
      <c r="L4" s="185"/>
      <c r="M4" s="186" t="s">
        <v>58</v>
      </c>
      <c r="N4" s="109" t="s">
        <v>59</v>
      </c>
      <c r="O4" s="109"/>
      <c r="P4" s="109"/>
      <c r="Q4" s="109"/>
      <c r="R4" s="109"/>
      <c r="S4" s="185" t="s">
        <v>60</v>
      </c>
      <c r="T4" s="185" t="s">
        <v>61</v>
      </c>
    </row>
    <row r="5" spans="1:20" ht="19.5" customHeight="1">
      <c r="A5" s="11" t="s">
        <v>62</v>
      </c>
      <c r="B5" s="11"/>
      <c r="C5" s="11"/>
      <c r="D5" s="185" t="s">
        <v>63</v>
      </c>
      <c r="E5" s="185" t="s">
        <v>64</v>
      </c>
      <c r="F5" s="185"/>
      <c r="G5" s="189"/>
      <c r="H5" s="185"/>
      <c r="I5" s="185"/>
      <c r="J5" s="185"/>
      <c r="K5" s="184" t="s">
        <v>65</v>
      </c>
      <c r="L5" s="185" t="s">
        <v>66</v>
      </c>
      <c r="M5" s="186"/>
      <c r="N5" s="185" t="s">
        <v>67</v>
      </c>
      <c r="O5" s="185" t="s">
        <v>68</v>
      </c>
      <c r="P5" s="185" t="s">
        <v>69</v>
      </c>
      <c r="Q5" s="185" t="s">
        <v>70</v>
      </c>
      <c r="R5" s="185" t="s">
        <v>71</v>
      </c>
      <c r="S5" s="185"/>
      <c r="T5" s="185"/>
    </row>
    <row r="6" spans="1:20" ht="30.75" customHeight="1">
      <c r="A6" s="130" t="s">
        <v>72</v>
      </c>
      <c r="B6" s="61" t="s">
        <v>73</v>
      </c>
      <c r="C6" s="130" t="s">
        <v>74</v>
      </c>
      <c r="D6" s="185"/>
      <c r="E6" s="185"/>
      <c r="F6" s="185"/>
      <c r="G6" s="189"/>
      <c r="H6" s="185"/>
      <c r="I6" s="185"/>
      <c r="J6" s="185"/>
      <c r="K6" s="184"/>
      <c r="L6" s="185"/>
      <c r="M6" s="186"/>
      <c r="N6" s="185"/>
      <c r="O6" s="185"/>
      <c r="P6" s="185"/>
      <c r="Q6" s="185"/>
      <c r="R6" s="185"/>
      <c r="S6" s="185"/>
      <c r="T6" s="185"/>
    </row>
    <row r="7" spans="1:20" ht="24" customHeight="1">
      <c r="A7" s="78"/>
      <c r="B7" s="78"/>
      <c r="C7" s="78"/>
      <c r="D7" s="142" t="s">
        <v>459</v>
      </c>
      <c r="E7" s="143"/>
      <c r="F7" s="145">
        <f>F8</f>
        <v>4255139</v>
      </c>
      <c r="G7" s="145">
        <f aca="true" t="shared" si="0" ref="G7:T7">SUM(G8:G32)</f>
        <v>0</v>
      </c>
      <c r="H7" s="145">
        <f>H8</f>
        <v>4255139</v>
      </c>
      <c r="I7" s="145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</row>
    <row r="8" spans="1:20" ht="24" customHeight="1">
      <c r="A8" s="78"/>
      <c r="B8" s="78"/>
      <c r="C8" s="78"/>
      <c r="D8" s="144">
        <v>919136</v>
      </c>
      <c r="E8" s="142" t="s">
        <v>458</v>
      </c>
      <c r="F8" s="145">
        <f>G8+H8+I8+J8+K8+M8+N8+S8+T8</f>
        <v>4255139</v>
      </c>
      <c r="G8" s="145"/>
      <c r="H8" s="145">
        <f>H9+H21+H24+H36+H39+H44+H55+H59</f>
        <v>4255139</v>
      </c>
      <c r="I8" s="14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4" customHeight="1">
      <c r="A9" s="139" t="s">
        <v>87</v>
      </c>
      <c r="B9" s="139"/>
      <c r="C9" s="139"/>
      <c r="D9" s="144">
        <v>919136</v>
      </c>
      <c r="E9" s="135" t="s">
        <v>367</v>
      </c>
      <c r="F9" s="145">
        <f aca="true" t="shared" si="1" ref="F9:F61">G9+H9+I9+J9+K9+M9+N9+S9+T9</f>
        <v>1473619</v>
      </c>
      <c r="G9" s="145"/>
      <c r="H9" s="146">
        <v>1473619</v>
      </c>
      <c r="I9" s="145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24" customHeight="1">
      <c r="A10" s="140">
        <v>201</v>
      </c>
      <c r="B10" s="141" t="s">
        <v>419</v>
      </c>
      <c r="C10" s="140"/>
      <c r="D10" s="144">
        <v>919136</v>
      </c>
      <c r="E10" s="135" t="s">
        <v>368</v>
      </c>
      <c r="F10" s="145">
        <f t="shared" si="1"/>
        <v>1201147</v>
      </c>
      <c r="G10" s="145"/>
      <c r="H10" s="146">
        <v>1201147</v>
      </c>
      <c r="I10" s="14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4" customHeight="1">
      <c r="A11" s="140">
        <v>201</v>
      </c>
      <c r="B11" s="141" t="s">
        <v>419</v>
      </c>
      <c r="C11" s="140" t="s">
        <v>75</v>
      </c>
      <c r="D11" s="144">
        <v>919136</v>
      </c>
      <c r="E11" s="135" t="s">
        <v>369</v>
      </c>
      <c r="F11" s="145">
        <f t="shared" si="1"/>
        <v>1201147</v>
      </c>
      <c r="G11" s="145"/>
      <c r="H11" s="146">
        <v>1201147</v>
      </c>
      <c r="I11" s="14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24" customHeight="1">
      <c r="A12" s="141" t="s">
        <v>420</v>
      </c>
      <c r="B12" s="140" t="s">
        <v>77</v>
      </c>
      <c r="C12" s="140"/>
      <c r="D12" s="144">
        <v>919136</v>
      </c>
      <c r="E12" s="135" t="s">
        <v>370</v>
      </c>
      <c r="F12" s="145">
        <f t="shared" si="1"/>
        <v>15720</v>
      </c>
      <c r="G12" s="145"/>
      <c r="H12" s="146">
        <v>15720</v>
      </c>
      <c r="I12" s="14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24" customHeight="1">
      <c r="A13" s="141" t="s">
        <v>421</v>
      </c>
      <c r="B13" s="141" t="s">
        <v>422</v>
      </c>
      <c r="C13" s="141" t="s">
        <v>423</v>
      </c>
      <c r="D13" s="144">
        <v>919136</v>
      </c>
      <c r="E13" s="135" t="s">
        <v>371</v>
      </c>
      <c r="F13" s="145">
        <f t="shared" si="1"/>
        <v>15720</v>
      </c>
      <c r="G13" s="145"/>
      <c r="H13" s="146">
        <v>15720</v>
      </c>
      <c r="I13" s="145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4" customHeight="1">
      <c r="A14" s="141" t="s">
        <v>420</v>
      </c>
      <c r="B14" s="141" t="s">
        <v>424</v>
      </c>
      <c r="C14" s="140"/>
      <c r="D14" s="144">
        <v>919136</v>
      </c>
      <c r="E14" s="135" t="s">
        <v>372</v>
      </c>
      <c r="F14" s="145">
        <f t="shared" si="1"/>
        <v>184792</v>
      </c>
      <c r="G14" s="145"/>
      <c r="H14" s="146">
        <v>184792</v>
      </c>
      <c r="I14" s="145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24" customHeight="1">
      <c r="A15" s="141" t="s">
        <v>421</v>
      </c>
      <c r="B15" s="141" t="s">
        <v>424</v>
      </c>
      <c r="C15" s="141" t="s">
        <v>425</v>
      </c>
      <c r="D15" s="144">
        <v>919136</v>
      </c>
      <c r="E15" s="135" t="s">
        <v>369</v>
      </c>
      <c r="F15" s="145">
        <f t="shared" si="1"/>
        <v>168792</v>
      </c>
      <c r="G15" s="145"/>
      <c r="H15" s="146">
        <v>168792</v>
      </c>
      <c r="I15" s="145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24" customHeight="1">
      <c r="A16" s="141" t="s">
        <v>421</v>
      </c>
      <c r="B16" s="141" t="s">
        <v>426</v>
      </c>
      <c r="C16" s="141" t="s">
        <v>427</v>
      </c>
      <c r="D16" s="144">
        <v>919136</v>
      </c>
      <c r="E16" s="135" t="s">
        <v>373</v>
      </c>
      <c r="F16" s="145">
        <f t="shared" si="1"/>
        <v>16000</v>
      </c>
      <c r="G16" s="145"/>
      <c r="H16" s="146">
        <v>16000</v>
      </c>
      <c r="I16" s="145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24" customHeight="1">
      <c r="A17" s="141" t="s">
        <v>420</v>
      </c>
      <c r="B17" s="141" t="s">
        <v>428</v>
      </c>
      <c r="C17" s="140"/>
      <c r="D17" s="144">
        <v>919136</v>
      </c>
      <c r="E17" s="135" t="s">
        <v>374</v>
      </c>
      <c r="F17" s="145">
        <f t="shared" si="1"/>
        <v>65000</v>
      </c>
      <c r="G17" s="145"/>
      <c r="H17" s="146">
        <v>65000</v>
      </c>
      <c r="I17" s="145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24" customHeight="1">
      <c r="A18" s="141" t="s">
        <v>421</v>
      </c>
      <c r="B18" s="141" t="s">
        <v>429</v>
      </c>
      <c r="C18" s="141" t="s">
        <v>427</v>
      </c>
      <c r="D18" s="144">
        <v>919136</v>
      </c>
      <c r="E18" s="135" t="s">
        <v>375</v>
      </c>
      <c r="F18" s="145">
        <f t="shared" si="1"/>
        <v>65000</v>
      </c>
      <c r="G18" s="145"/>
      <c r="H18" s="146">
        <v>65000</v>
      </c>
      <c r="I18" s="145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24" customHeight="1">
      <c r="A19" s="141" t="s">
        <v>420</v>
      </c>
      <c r="B19" s="141" t="s">
        <v>430</v>
      </c>
      <c r="C19" s="140"/>
      <c r="D19" s="144">
        <v>919136</v>
      </c>
      <c r="E19" s="135" t="s">
        <v>376</v>
      </c>
      <c r="F19" s="145">
        <f t="shared" si="1"/>
        <v>6960</v>
      </c>
      <c r="G19" s="145"/>
      <c r="H19" s="146">
        <v>6960</v>
      </c>
      <c r="I19" s="14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4" customHeight="1">
      <c r="A20" s="141" t="s">
        <v>421</v>
      </c>
      <c r="B20" s="141" t="s">
        <v>430</v>
      </c>
      <c r="C20" s="141" t="s">
        <v>427</v>
      </c>
      <c r="D20" s="144">
        <v>919136</v>
      </c>
      <c r="E20" s="135" t="s">
        <v>377</v>
      </c>
      <c r="F20" s="145">
        <f t="shared" si="1"/>
        <v>6960</v>
      </c>
      <c r="G20" s="145"/>
      <c r="H20" s="146">
        <v>6960</v>
      </c>
      <c r="I20" s="145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4" customHeight="1">
      <c r="A21" s="141" t="s">
        <v>431</v>
      </c>
      <c r="B21" s="140"/>
      <c r="C21" s="140"/>
      <c r="D21" s="144">
        <v>919136</v>
      </c>
      <c r="E21" s="135" t="s">
        <v>378</v>
      </c>
      <c r="F21" s="145">
        <f t="shared" si="1"/>
        <v>83700</v>
      </c>
      <c r="G21" s="145"/>
      <c r="H21" s="146">
        <v>83700</v>
      </c>
      <c r="I21" s="14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4" customHeight="1">
      <c r="A22" s="141" t="s">
        <v>431</v>
      </c>
      <c r="B22" s="141" t="s">
        <v>425</v>
      </c>
      <c r="C22" s="140"/>
      <c r="D22" s="144">
        <v>919136</v>
      </c>
      <c r="E22" s="135" t="s">
        <v>379</v>
      </c>
      <c r="F22" s="145">
        <f t="shared" si="1"/>
        <v>83700</v>
      </c>
      <c r="G22" s="145"/>
      <c r="H22" s="146">
        <v>83700</v>
      </c>
      <c r="I22" s="145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24" customHeight="1">
      <c r="A23" s="141" t="s">
        <v>432</v>
      </c>
      <c r="B23" s="141" t="s">
        <v>433</v>
      </c>
      <c r="C23" s="141" t="s">
        <v>434</v>
      </c>
      <c r="D23" s="144">
        <v>919136</v>
      </c>
      <c r="E23" s="135" t="s">
        <v>380</v>
      </c>
      <c r="F23" s="145">
        <f t="shared" si="1"/>
        <v>83700</v>
      </c>
      <c r="G23" s="145"/>
      <c r="H23" s="146">
        <v>83700</v>
      </c>
      <c r="I23" s="145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24" customHeight="1">
      <c r="A24" s="141" t="s">
        <v>435</v>
      </c>
      <c r="B24" s="140"/>
      <c r="C24" s="140"/>
      <c r="D24" s="144">
        <v>919136</v>
      </c>
      <c r="E24" s="135" t="s">
        <v>381</v>
      </c>
      <c r="F24" s="145">
        <f t="shared" si="1"/>
        <v>810267</v>
      </c>
      <c r="G24" s="145"/>
      <c r="H24" s="146">
        <v>810267</v>
      </c>
      <c r="I24" s="14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24" customHeight="1">
      <c r="A25" s="141" t="s">
        <v>435</v>
      </c>
      <c r="B25" s="141" t="s">
        <v>436</v>
      </c>
      <c r="C25" s="140"/>
      <c r="D25" s="144">
        <v>919136</v>
      </c>
      <c r="E25" s="135" t="s">
        <v>382</v>
      </c>
      <c r="F25" s="145">
        <f t="shared" si="1"/>
        <v>299986</v>
      </c>
      <c r="G25" s="145"/>
      <c r="H25" s="146">
        <v>299986</v>
      </c>
      <c r="I25" s="14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24" customHeight="1">
      <c r="A26" s="141" t="s">
        <v>437</v>
      </c>
      <c r="B26" s="141" t="s">
        <v>422</v>
      </c>
      <c r="C26" s="141" t="s">
        <v>436</v>
      </c>
      <c r="D26" s="144">
        <v>919136</v>
      </c>
      <c r="E26" s="135" t="s">
        <v>383</v>
      </c>
      <c r="F26" s="145">
        <f t="shared" si="1"/>
        <v>227986</v>
      </c>
      <c r="G26" s="145"/>
      <c r="H26" s="146">
        <v>227986</v>
      </c>
      <c r="I26" s="14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24" customHeight="1">
      <c r="A27" s="141" t="s">
        <v>437</v>
      </c>
      <c r="B27" s="141" t="s">
        <v>422</v>
      </c>
      <c r="C27" s="141" t="s">
        <v>427</v>
      </c>
      <c r="D27" s="144">
        <v>919136</v>
      </c>
      <c r="E27" s="135" t="s">
        <v>384</v>
      </c>
      <c r="F27" s="145">
        <f t="shared" si="1"/>
        <v>72000</v>
      </c>
      <c r="G27" s="145"/>
      <c r="H27" s="146">
        <v>72000</v>
      </c>
      <c r="I27" s="14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24" customHeight="1">
      <c r="A28" s="141" t="s">
        <v>435</v>
      </c>
      <c r="B28" s="141" t="s">
        <v>423</v>
      </c>
      <c r="C28" s="140"/>
      <c r="D28" s="144">
        <v>919136</v>
      </c>
      <c r="E28" s="135" t="s">
        <v>385</v>
      </c>
      <c r="F28" s="145">
        <f t="shared" si="1"/>
        <v>77501</v>
      </c>
      <c r="G28" s="145"/>
      <c r="H28" s="146">
        <v>77501</v>
      </c>
      <c r="I28" s="145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24" customHeight="1">
      <c r="A29" s="141" t="s">
        <v>437</v>
      </c>
      <c r="B29" s="141" t="s">
        <v>438</v>
      </c>
      <c r="C29" s="141" t="s">
        <v>436</v>
      </c>
      <c r="D29" s="144">
        <v>919136</v>
      </c>
      <c r="E29" s="135" t="s">
        <v>386</v>
      </c>
      <c r="F29" s="145">
        <f t="shared" si="1"/>
        <v>77501</v>
      </c>
      <c r="G29" s="145"/>
      <c r="H29" s="146">
        <v>77501</v>
      </c>
      <c r="I29" s="145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24" customHeight="1">
      <c r="A30" s="141" t="s">
        <v>435</v>
      </c>
      <c r="B30" s="141" t="s">
        <v>439</v>
      </c>
      <c r="C30" s="140"/>
      <c r="D30" s="144">
        <v>919136</v>
      </c>
      <c r="E30" s="135" t="s">
        <v>387</v>
      </c>
      <c r="F30" s="145">
        <f t="shared" si="1"/>
        <v>38700</v>
      </c>
      <c r="G30" s="145"/>
      <c r="H30" s="146">
        <v>38700</v>
      </c>
      <c r="I30" s="145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24" customHeight="1">
      <c r="A31" s="141" t="s">
        <v>437</v>
      </c>
      <c r="B31" s="141" t="s">
        <v>440</v>
      </c>
      <c r="C31" s="141" t="s">
        <v>425</v>
      </c>
      <c r="D31" s="144">
        <v>919136</v>
      </c>
      <c r="E31" s="135" t="s">
        <v>388</v>
      </c>
      <c r="F31" s="145">
        <f t="shared" si="1"/>
        <v>38700</v>
      </c>
      <c r="G31" s="145"/>
      <c r="H31" s="146">
        <v>38700</v>
      </c>
      <c r="I31" s="145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24" customHeight="1">
      <c r="A32" s="141" t="s">
        <v>435</v>
      </c>
      <c r="B32" s="141" t="s">
        <v>441</v>
      </c>
      <c r="C32" s="140"/>
      <c r="D32" s="144">
        <v>919136</v>
      </c>
      <c r="E32" s="135" t="s">
        <v>389</v>
      </c>
      <c r="F32" s="145">
        <f t="shared" si="1"/>
        <v>389280</v>
      </c>
      <c r="G32" s="145"/>
      <c r="H32" s="146">
        <v>389280</v>
      </c>
      <c r="I32" s="145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24.75" customHeight="1">
      <c r="A33" s="141" t="s">
        <v>437</v>
      </c>
      <c r="B33" s="141" t="s">
        <v>442</v>
      </c>
      <c r="C33" s="141" t="s">
        <v>443</v>
      </c>
      <c r="D33" s="144">
        <v>919136</v>
      </c>
      <c r="E33" s="135" t="s">
        <v>390</v>
      </c>
      <c r="F33" s="145">
        <f t="shared" si="1"/>
        <v>389280</v>
      </c>
      <c r="G33" s="147"/>
      <c r="H33" s="146">
        <v>389280</v>
      </c>
      <c r="I33" s="147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0" ht="24.75" customHeight="1">
      <c r="A34" s="141" t="s">
        <v>435</v>
      </c>
      <c r="B34" s="141" t="s">
        <v>427</v>
      </c>
      <c r="C34" s="140"/>
      <c r="D34" s="144">
        <v>919136</v>
      </c>
      <c r="E34" s="135" t="s">
        <v>391</v>
      </c>
      <c r="F34" s="145">
        <f t="shared" si="1"/>
        <v>4800</v>
      </c>
      <c r="G34" s="147"/>
      <c r="H34" s="146">
        <v>4800</v>
      </c>
      <c r="I34" s="14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ht="24.75" customHeight="1">
      <c r="A35" s="141" t="s">
        <v>437</v>
      </c>
      <c r="B35" s="141" t="s">
        <v>444</v>
      </c>
      <c r="C35" s="141" t="s">
        <v>425</v>
      </c>
      <c r="D35" s="144">
        <v>919136</v>
      </c>
      <c r="E35" s="135" t="s">
        <v>392</v>
      </c>
      <c r="F35" s="145">
        <f t="shared" si="1"/>
        <v>4800</v>
      </c>
      <c r="G35" s="147"/>
      <c r="H35" s="146">
        <v>4800</v>
      </c>
      <c r="I35" s="147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0" ht="24.75" customHeight="1">
      <c r="A36" s="141" t="s">
        <v>445</v>
      </c>
      <c r="B36" s="140"/>
      <c r="C36" s="140"/>
      <c r="D36" s="144">
        <v>919136</v>
      </c>
      <c r="E36" s="135" t="s">
        <v>393</v>
      </c>
      <c r="F36" s="145">
        <f t="shared" si="1"/>
        <v>82666</v>
      </c>
      <c r="G36" s="147"/>
      <c r="H36" s="146">
        <v>82666</v>
      </c>
      <c r="I36" s="14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0" ht="24.75" customHeight="1">
      <c r="A37" s="141" t="s">
        <v>445</v>
      </c>
      <c r="B37" s="141" t="s">
        <v>423</v>
      </c>
      <c r="C37" s="140"/>
      <c r="D37" s="144">
        <v>919136</v>
      </c>
      <c r="E37" s="135" t="s">
        <v>394</v>
      </c>
      <c r="F37" s="145">
        <f t="shared" si="1"/>
        <v>82666</v>
      </c>
      <c r="G37" s="147"/>
      <c r="H37" s="146">
        <v>82666</v>
      </c>
      <c r="I37" s="147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ht="24.75" customHeight="1">
      <c r="A38" s="141" t="s">
        <v>446</v>
      </c>
      <c r="B38" s="141" t="s">
        <v>438</v>
      </c>
      <c r="C38" s="141" t="s">
        <v>447</v>
      </c>
      <c r="D38" s="144">
        <v>919136</v>
      </c>
      <c r="E38" s="135" t="s">
        <v>395</v>
      </c>
      <c r="F38" s="145">
        <f t="shared" si="1"/>
        <v>82666</v>
      </c>
      <c r="G38" s="147"/>
      <c r="H38" s="146">
        <v>82666</v>
      </c>
      <c r="I38" s="147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1:20" ht="24.75" customHeight="1">
      <c r="A39" s="141" t="s">
        <v>448</v>
      </c>
      <c r="B39" s="140"/>
      <c r="C39" s="140"/>
      <c r="D39" s="144">
        <v>919136</v>
      </c>
      <c r="E39" s="135" t="s">
        <v>396</v>
      </c>
      <c r="F39" s="145">
        <f t="shared" si="1"/>
        <v>250000</v>
      </c>
      <c r="G39" s="147"/>
      <c r="H39" s="146">
        <v>250000</v>
      </c>
      <c r="I39" s="147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1:20" ht="24.75" customHeight="1">
      <c r="A40" s="141" t="s">
        <v>448</v>
      </c>
      <c r="B40" s="141" t="s">
        <v>425</v>
      </c>
      <c r="C40" s="140"/>
      <c r="D40" s="144">
        <v>919136</v>
      </c>
      <c r="E40" s="135" t="s">
        <v>397</v>
      </c>
      <c r="F40" s="145">
        <f t="shared" si="1"/>
        <v>80000</v>
      </c>
      <c r="G40" s="147"/>
      <c r="H40" s="146">
        <v>80000</v>
      </c>
      <c r="I40" s="14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1:20" ht="24.75" customHeight="1">
      <c r="A41" s="141" t="s">
        <v>449</v>
      </c>
      <c r="B41" s="141" t="s">
        <v>433</v>
      </c>
      <c r="C41" s="141" t="s">
        <v>427</v>
      </c>
      <c r="D41" s="144">
        <v>919136</v>
      </c>
      <c r="E41" s="135" t="s">
        <v>398</v>
      </c>
      <c r="F41" s="145">
        <f t="shared" si="1"/>
        <v>80000</v>
      </c>
      <c r="G41" s="147"/>
      <c r="H41" s="146">
        <v>80000</v>
      </c>
      <c r="I41" s="14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24.75" customHeight="1">
      <c r="A42" s="141" t="s">
        <v>448</v>
      </c>
      <c r="B42" s="141" t="s">
        <v>436</v>
      </c>
      <c r="C42" s="140"/>
      <c r="D42" s="144">
        <v>919136</v>
      </c>
      <c r="E42" s="135" t="s">
        <v>399</v>
      </c>
      <c r="F42" s="145">
        <f t="shared" si="1"/>
        <v>170000</v>
      </c>
      <c r="G42" s="147"/>
      <c r="H42" s="146">
        <v>170000</v>
      </c>
      <c r="I42" s="147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24.75" customHeight="1">
      <c r="A43" s="141" t="s">
        <v>449</v>
      </c>
      <c r="B43" s="141" t="s">
        <v>422</v>
      </c>
      <c r="C43" s="141" t="s">
        <v>425</v>
      </c>
      <c r="D43" s="144">
        <v>919136</v>
      </c>
      <c r="E43" s="135" t="s">
        <v>400</v>
      </c>
      <c r="F43" s="145">
        <f t="shared" si="1"/>
        <v>170000</v>
      </c>
      <c r="G43" s="147"/>
      <c r="H43" s="146">
        <v>170000</v>
      </c>
      <c r="I43" s="14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0" ht="24.75" customHeight="1">
      <c r="A44" s="141" t="s">
        <v>450</v>
      </c>
      <c r="B44" s="140"/>
      <c r="C44" s="140"/>
      <c r="D44" s="144">
        <v>919136</v>
      </c>
      <c r="E44" s="135" t="s">
        <v>401</v>
      </c>
      <c r="F44" s="145">
        <f t="shared" si="1"/>
        <v>1391895</v>
      </c>
      <c r="G44" s="147"/>
      <c r="H44" s="146">
        <v>1391895</v>
      </c>
      <c r="I44" s="147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0" ht="24.75" customHeight="1">
      <c r="A45" s="141" t="s">
        <v>450</v>
      </c>
      <c r="B45" s="141" t="s">
        <v>425</v>
      </c>
      <c r="C45" s="140"/>
      <c r="D45" s="144">
        <v>919136</v>
      </c>
      <c r="E45" s="135" t="s">
        <v>402</v>
      </c>
      <c r="F45" s="145">
        <f t="shared" si="1"/>
        <v>301140</v>
      </c>
      <c r="G45" s="147"/>
      <c r="H45" s="146">
        <v>301140</v>
      </c>
      <c r="I45" s="147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0" ht="24.75" customHeight="1">
      <c r="A46" s="141" t="s">
        <v>451</v>
      </c>
      <c r="B46" s="141" t="s">
        <v>425</v>
      </c>
      <c r="C46" s="141" t="s">
        <v>452</v>
      </c>
      <c r="D46" s="144">
        <v>919136</v>
      </c>
      <c r="E46" s="135" t="s">
        <v>403</v>
      </c>
      <c r="F46" s="145">
        <f t="shared" si="1"/>
        <v>299640</v>
      </c>
      <c r="G46" s="147"/>
      <c r="H46" s="146">
        <v>299640</v>
      </c>
      <c r="I46" s="147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0" ht="24.75" customHeight="1">
      <c r="A47" s="141" t="s">
        <v>451</v>
      </c>
      <c r="B47" s="141" t="s">
        <v>433</v>
      </c>
      <c r="C47" s="141" t="s">
        <v>427</v>
      </c>
      <c r="D47" s="144">
        <v>919136</v>
      </c>
      <c r="E47" s="135" t="s">
        <v>404</v>
      </c>
      <c r="F47" s="145">
        <f t="shared" si="1"/>
        <v>1500</v>
      </c>
      <c r="G47" s="147"/>
      <c r="H47" s="146">
        <v>1500</v>
      </c>
      <c r="I47" s="14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0" ht="24.75" customHeight="1">
      <c r="A48" s="141" t="s">
        <v>450</v>
      </c>
      <c r="B48" s="141" t="s">
        <v>443</v>
      </c>
      <c r="C48" s="140"/>
      <c r="D48" s="144">
        <v>919136</v>
      </c>
      <c r="E48" s="135" t="s">
        <v>405</v>
      </c>
      <c r="F48" s="145">
        <f t="shared" si="1"/>
        <v>6000</v>
      </c>
      <c r="G48" s="147"/>
      <c r="H48" s="146">
        <v>6000</v>
      </c>
      <c r="I48" s="14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4.75" customHeight="1">
      <c r="A49" s="141" t="s">
        <v>451</v>
      </c>
      <c r="B49" s="141" t="s">
        <v>453</v>
      </c>
      <c r="C49" s="141" t="s">
        <v>427</v>
      </c>
      <c r="D49" s="144">
        <v>919136</v>
      </c>
      <c r="E49" s="135" t="s">
        <v>406</v>
      </c>
      <c r="F49" s="145">
        <f t="shared" si="1"/>
        <v>6000</v>
      </c>
      <c r="G49" s="147"/>
      <c r="H49" s="146">
        <v>6000</v>
      </c>
      <c r="I49" s="14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4.75" customHeight="1">
      <c r="A50" s="141" t="s">
        <v>450</v>
      </c>
      <c r="B50" s="141" t="s">
        <v>436</v>
      </c>
      <c r="C50" s="140"/>
      <c r="D50" s="144">
        <v>919136</v>
      </c>
      <c r="E50" s="135" t="s">
        <v>407</v>
      </c>
      <c r="F50" s="145">
        <f t="shared" si="1"/>
        <v>201700</v>
      </c>
      <c r="G50" s="147"/>
      <c r="H50" s="146">
        <v>201700</v>
      </c>
      <c r="I50" s="147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4.75" customHeight="1">
      <c r="A51" s="141" t="s">
        <v>451</v>
      </c>
      <c r="B51" s="141" t="s">
        <v>436</v>
      </c>
      <c r="C51" s="141" t="s">
        <v>427</v>
      </c>
      <c r="D51" s="144">
        <v>919136</v>
      </c>
      <c r="E51" s="135" t="s">
        <v>408</v>
      </c>
      <c r="F51" s="145">
        <f t="shared" si="1"/>
        <v>201700</v>
      </c>
      <c r="G51" s="147"/>
      <c r="H51" s="146">
        <v>201700</v>
      </c>
      <c r="I51" s="147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4.75" customHeight="1">
      <c r="A52" s="141" t="s">
        <v>450</v>
      </c>
      <c r="B52" s="141" t="s">
        <v>423</v>
      </c>
      <c r="C52" s="140"/>
      <c r="D52" s="144">
        <v>919136</v>
      </c>
      <c r="E52" s="135" t="s">
        <v>409</v>
      </c>
      <c r="F52" s="145">
        <f t="shared" si="1"/>
        <v>883055</v>
      </c>
      <c r="G52" s="147"/>
      <c r="H52" s="146">
        <v>883055</v>
      </c>
      <c r="I52" s="147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1:20" ht="24.75" customHeight="1">
      <c r="A53" s="141" t="s">
        <v>451</v>
      </c>
      <c r="B53" s="141" t="s">
        <v>423</v>
      </c>
      <c r="C53" s="141" t="s">
        <v>436</v>
      </c>
      <c r="D53" s="144">
        <v>919136</v>
      </c>
      <c r="E53" s="135" t="s">
        <v>410</v>
      </c>
      <c r="F53" s="145">
        <f t="shared" si="1"/>
        <v>823055</v>
      </c>
      <c r="G53" s="147"/>
      <c r="H53" s="146">
        <v>823055</v>
      </c>
      <c r="I53" s="147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1:20" ht="24.75" customHeight="1">
      <c r="A54" s="141" t="s">
        <v>451</v>
      </c>
      <c r="B54" s="141" t="s">
        <v>423</v>
      </c>
      <c r="C54" s="141" t="s">
        <v>423</v>
      </c>
      <c r="D54" s="144">
        <v>919136</v>
      </c>
      <c r="E54" s="135" t="s">
        <v>411</v>
      </c>
      <c r="F54" s="145">
        <f t="shared" si="1"/>
        <v>60000</v>
      </c>
      <c r="G54" s="147"/>
      <c r="H54" s="146">
        <v>60000</v>
      </c>
      <c r="I54" s="14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1:20" ht="24.75" customHeight="1">
      <c r="A55" s="141" t="s">
        <v>454</v>
      </c>
      <c r="B55" s="140"/>
      <c r="C55" s="140"/>
      <c r="D55" s="144">
        <v>919136</v>
      </c>
      <c r="E55" s="135" t="s">
        <v>412</v>
      </c>
      <c r="F55" s="145">
        <f t="shared" si="1"/>
        <v>26200</v>
      </c>
      <c r="G55" s="147"/>
      <c r="H55" s="146">
        <v>26200</v>
      </c>
      <c r="I55" s="147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4.75" customHeight="1">
      <c r="A56" s="141" t="s">
        <v>454</v>
      </c>
      <c r="B56" s="141" t="s">
        <v>425</v>
      </c>
      <c r="C56" s="140"/>
      <c r="D56" s="144">
        <v>919136</v>
      </c>
      <c r="E56" s="135" t="s">
        <v>413</v>
      </c>
      <c r="F56" s="145">
        <f t="shared" si="1"/>
        <v>26200</v>
      </c>
      <c r="G56" s="147"/>
      <c r="H56" s="146">
        <v>26200</v>
      </c>
      <c r="I56" s="147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4.75" customHeight="1">
      <c r="A57" s="141" t="s">
        <v>455</v>
      </c>
      <c r="B57" s="141" t="s">
        <v>330</v>
      </c>
      <c r="C57" s="141" t="s">
        <v>321</v>
      </c>
      <c r="D57" s="144">
        <v>919136</v>
      </c>
      <c r="E57" s="135" t="s">
        <v>414</v>
      </c>
      <c r="F57" s="145">
        <f t="shared" si="1"/>
        <v>19000</v>
      </c>
      <c r="G57" s="147"/>
      <c r="H57" s="146">
        <v>19000</v>
      </c>
      <c r="I57" s="147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4.75" customHeight="1">
      <c r="A58" s="141" t="s">
        <v>455</v>
      </c>
      <c r="B58" s="141" t="s">
        <v>425</v>
      </c>
      <c r="C58" s="141" t="s">
        <v>427</v>
      </c>
      <c r="D58" s="144">
        <v>919136</v>
      </c>
      <c r="E58" s="135" t="s">
        <v>415</v>
      </c>
      <c r="F58" s="145">
        <f t="shared" si="1"/>
        <v>7200</v>
      </c>
      <c r="G58" s="147"/>
      <c r="H58" s="146">
        <v>7200</v>
      </c>
      <c r="I58" s="147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4.75" customHeight="1">
      <c r="A59" s="141" t="s">
        <v>456</v>
      </c>
      <c r="B59" s="140"/>
      <c r="C59" s="140"/>
      <c r="D59" s="144">
        <v>919136</v>
      </c>
      <c r="E59" s="135" t="s">
        <v>416</v>
      </c>
      <c r="F59" s="145">
        <f t="shared" si="1"/>
        <v>136792</v>
      </c>
      <c r="G59" s="147"/>
      <c r="H59" s="146">
        <v>136792</v>
      </c>
      <c r="I59" s="147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1.75" customHeight="1">
      <c r="A60" s="141" t="s">
        <v>456</v>
      </c>
      <c r="B60" s="141" t="s">
        <v>443</v>
      </c>
      <c r="C60" s="140"/>
      <c r="D60" s="144">
        <v>919136</v>
      </c>
      <c r="E60" s="135" t="s">
        <v>417</v>
      </c>
      <c r="F60" s="145">
        <f t="shared" si="1"/>
        <v>136792</v>
      </c>
      <c r="G60" s="147"/>
      <c r="H60" s="146">
        <v>136792</v>
      </c>
      <c r="I60" s="147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1.75" customHeight="1">
      <c r="A61" s="141" t="s">
        <v>457</v>
      </c>
      <c r="B61" s="141" t="s">
        <v>453</v>
      </c>
      <c r="C61" s="141" t="s">
        <v>425</v>
      </c>
      <c r="D61" s="144">
        <v>919136</v>
      </c>
      <c r="E61" s="135" t="s">
        <v>418</v>
      </c>
      <c r="F61" s="145">
        <f t="shared" si="1"/>
        <v>136792</v>
      </c>
      <c r="G61" s="147"/>
      <c r="H61" s="146">
        <v>136792</v>
      </c>
      <c r="I61" s="147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</sheetData>
  <sheetProtection/>
  <mergeCells count="20">
    <mergeCell ref="A3:E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9" scale="7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3" width="5" style="0" customWidth="1"/>
    <col min="4" max="4" width="10.16015625" style="0" customWidth="1"/>
    <col min="5" max="5" width="37.160156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9.16015625" style="0" customWidth="1"/>
  </cols>
  <sheetData>
    <row r="1" spans="1:10" ht="19.5" customHeight="1">
      <c r="A1" s="36"/>
      <c r="B1" s="104"/>
      <c r="C1" s="104"/>
      <c r="D1" s="104"/>
      <c r="E1" s="104"/>
      <c r="F1" s="104"/>
      <c r="G1" s="104"/>
      <c r="H1" s="104"/>
      <c r="I1" s="104"/>
      <c r="J1" s="108" t="s">
        <v>80</v>
      </c>
    </row>
    <row r="2" spans="1:10" ht="19.5" customHeight="1">
      <c r="A2" s="182" t="s">
        <v>81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9.5" customHeight="1">
      <c r="A3" s="192" t="s">
        <v>498</v>
      </c>
      <c r="B3" s="188"/>
      <c r="C3" s="188"/>
      <c r="D3" s="188"/>
      <c r="E3" s="71"/>
      <c r="F3" s="105"/>
      <c r="G3" s="105"/>
      <c r="H3" s="105"/>
      <c r="I3" s="105"/>
      <c r="J3" s="6" t="s">
        <v>2</v>
      </c>
    </row>
    <row r="4" spans="1:10" ht="19.5" customHeight="1">
      <c r="A4" s="83" t="s">
        <v>51</v>
      </c>
      <c r="B4" s="83"/>
      <c r="C4" s="83"/>
      <c r="D4" s="83"/>
      <c r="E4" s="83"/>
      <c r="F4" s="191" t="s">
        <v>52</v>
      </c>
      <c r="G4" s="191" t="s">
        <v>82</v>
      </c>
      <c r="H4" s="190" t="s">
        <v>83</v>
      </c>
      <c r="I4" s="190" t="s">
        <v>84</v>
      </c>
      <c r="J4" s="190" t="s">
        <v>85</v>
      </c>
    </row>
    <row r="5" spans="1:10" ht="19.5" customHeight="1">
      <c r="A5" s="83" t="s">
        <v>62</v>
      </c>
      <c r="B5" s="83"/>
      <c r="C5" s="83"/>
      <c r="D5" s="190" t="s">
        <v>63</v>
      </c>
      <c r="E5" s="190" t="s">
        <v>86</v>
      </c>
      <c r="F5" s="191"/>
      <c r="G5" s="191"/>
      <c r="H5" s="190"/>
      <c r="I5" s="190"/>
      <c r="J5" s="190"/>
    </row>
    <row r="6" spans="1:10" ht="20.25" customHeight="1">
      <c r="A6" s="131" t="s">
        <v>72</v>
      </c>
      <c r="B6" s="131" t="s">
        <v>73</v>
      </c>
      <c r="C6" s="132" t="s">
        <v>74</v>
      </c>
      <c r="D6" s="190"/>
      <c r="E6" s="190"/>
      <c r="F6" s="191"/>
      <c r="G6" s="191"/>
      <c r="H6" s="190"/>
      <c r="I6" s="190"/>
      <c r="J6" s="190"/>
    </row>
    <row r="7" spans="1:10" ht="25.5" customHeight="1">
      <c r="A7" s="78"/>
      <c r="B7" s="78"/>
      <c r="C7" s="78"/>
      <c r="D7" s="142" t="s">
        <v>459</v>
      </c>
      <c r="E7" s="143"/>
      <c r="F7" s="107">
        <f>G7+H7</f>
        <v>4255139</v>
      </c>
      <c r="G7" s="107">
        <f>G8</f>
        <v>2864978</v>
      </c>
      <c r="H7" s="107">
        <f>H8</f>
        <v>1390161</v>
      </c>
      <c r="I7" s="133">
        <f>SUM(I8:I13)</f>
        <v>0</v>
      </c>
      <c r="J7" s="133">
        <f>SUM(J8:J13)</f>
        <v>0</v>
      </c>
    </row>
    <row r="8" spans="1:10" ht="25.5" customHeight="1">
      <c r="A8" s="78"/>
      <c r="B8" s="78"/>
      <c r="C8" s="78"/>
      <c r="D8" s="144">
        <v>919136</v>
      </c>
      <c r="E8" s="148" t="s">
        <v>458</v>
      </c>
      <c r="F8" s="145">
        <f>G8+H8</f>
        <v>4255139</v>
      </c>
      <c r="G8" s="145">
        <f>G9+G21+G24+G36+G39+G44+G55+G59</f>
        <v>2864978</v>
      </c>
      <c r="H8" s="145">
        <f>H9+H21+H24+H36+H39+H44+H55+H59</f>
        <v>1390161</v>
      </c>
      <c r="I8" s="149"/>
      <c r="J8" s="90"/>
    </row>
    <row r="9" spans="1:10" ht="25.5" customHeight="1">
      <c r="A9" s="139" t="s">
        <v>87</v>
      </c>
      <c r="B9" s="139"/>
      <c r="C9" s="139"/>
      <c r="D9" s="144">
        <v>919136</v>
      </c>
      <c r="E9" s="135" t="s">
        <v>367</v>
      </c>
      <c r="F9" s="146">
        <f>G9+H9</f>
        <v>1473619</v>
      </c>
      <c r="G9" s="146">
        <v>1279053</v>
      </c>
      <c r="H9" s="146">
        <v>194566</v>
      </c>
      <c r="I9" s="149"/>
      <c r="J9" s="90"/>
    </row>
    <row r="10" spans="1:10" ht="25.5" customHeight="1">
      <c r="A10" s="140">
        <v>201</v>
      </c>
      <c r="B10" s="141" t="s">
        <v>419</v>
      </c>
      <c r="C10" s="140"/>
      <c r="D10" s="144">
        <v>919136</v>
      </c>
      <c r="E10" s="135" t="s">
        <v>368</v>
      </c>
      <c r="F10" s="146">
        <f aca="true" t="shared" si="0" ref="F10:F61">G10+H10</f>
        <v>1201147</v>
      </c>
      <c r="G10" s="146">
        <v>1065261</v>
      </c>
      <c r="H10" s="146">
        <v>135886</v>
      </c>
      <c r="I10" s="149"/>
      <c r="J10" s="90"/>
    </row>
    <row r="11" spans="1:10" ht="25.5" customHeight="1">
      <c r="A11" s="140">
        <v>201</v>
      </c>
      <c r="B11" s="141" t="s">
        <v>419</v>
      </c>
      <c r="C11" s="140" t="s">
        <v>75</v>
      </c>
      <c r="D11" s="144">
        <v>919136</v>
      </c>
      <c r="E11" s="135" t="s">
        <v>369</v>
      </c>
      <c r="F11" s="146">
        <f t="shared" si="0"/>
        <v>1201147</v>
      </c>
      <c r="G11" s="146">
        <v>1065261</v>
      </c>
      <c r="H11" s="146">
        <v>135886</v>
      </c>
      <c r="I11" s="149"/>
      <c r="J11" s="90"/>
    </row>
    <row r="12" spans="1:10" ht="25.5" customHeight="1">
      <c r="A12" s="141" t="s">
        <v>420</v>
      </c>
      <c r="B12" s="140" t="s">
        <v>77</v>
      </c>
      <c r="C12" s="140"/>
      <c r="D12" s="144">
        <v>919136</v>
      </c>
      <c r="E12" s="135" t="s">
        <v>370</v>
      </c>
      <c r="F12" s="146">
        <f t="shared" si="0"/>
        <v>15720</v>
      </c>
      <c r="G12" s="146">
        <v>0</v>
      </c>
      <c r="H12" s="146">
        <v>15720</v>
      </c>
      <c r="I12" s="149"/>
      <c r="J12" s="90"/>
    </row>
    <row r="13" spans="1:10" ht="27.75" customHeight="1">
      <c r="A13" s="141" t="s">
        <v>421</v>
      </c>
      <c r="B13" s="141" t="s">
        <v>422</v>
      </c>
      <c r="C13" s="141" t="s">
        <v>423</v>
      </c>
      <c r="D13" s="144">
        <v>919136</v>
      </c>
      <c r="E13" s="135" t="s">
        <v>371</v>
      </c>
      <c r="F13" s="146">
        <f t="shared" si="0"/>
        <v>15720</v>
      </c>
      <c r="G13" s="146">
        <v>0</v>
      </c>
      <c r="H13" s="146">
        <v>15720</v>
      </c>
      <c r="I13" s="149"/>
      <c r="J13" s="90"/>
    </row>
    <row r="14" spans="1:10" ht="27.75" customHeight="1">
      <c r="A14" s="141" t="s">
        <v>420</v>
      </c>
      <c r="B14" s="141" t="s">
        <v>424</v>
      </c>
      <c r="C14" s="140"/>
      <c r="D14" s="144">
        <v>919136</v>
      </c>
      <c r="E14" s="135" t="s">
        <v>372</v>
      </c>
      <c r="F14" s="146">
        <f t="shared" si="0"/>
        <v>184792</v>
      </c>
      <c r="G14" s="146">
        <v>168792</v>
      </c>
      <c r="H14" s="146">
        <v>16000</v>
      </c>
      <c r="I14" s="149"/>
      <c r="J14" s="90"/>
    </row>
    <row r="15" spans="1:10" ht="27.75" customHeight="1">
      <c r="A15" s="141" t="s">
        <v>421</v>
      </c>
      <c r="B15" s="141" t="s">
        <v>424</v>
      </c>
      <c r="C15" s="141" t="s">
        <v>425</v>
      </c>
      <c r="D15" s="144">
        <v>919136</v>
      </c>
      <c r="E15" s="135" t="s">
        <v>369</v>
      </c>
      <c r="F15" s="146">
        <f t="shared" si="0"/>
        <v>168792</v>
      </c>
      <c r="G15" s="146">
        <v>168792</v>
      </c>
      <c r="H15" s="146">
        <v>0</v>
      </c>
      <c r="I15" s="149"/>
      <c r="J15" s="90"/>
    </row>
    <row r="16" spans="1:10" ht="27.75" customHeight="1">
      <c r="A16" s="141" t="s">
        <v>421</v>
      </c>
      <c r="B16" s="141" t="s">
        <v>426</v>
      </c>
      <c r="C16" s="141" t="s">
        <v>427</v>
      </c>
      <c r="D16" s="144">
        <v>919136</v>
      </c>
      <c r="E16" s="135" t="s">
        <v>373</v>
      </c>
      <c r="F16" s="146">
        <f t="shared" si="0"/>
        <v>16000</v>
      </c>
      <c r="G16" s="146">
        <v>0</v>
      </c>
      <c r="H16" s="146">
        <v>16000</v>
      </c>
      <c r="I16" s="149"/>
      <c r="J16" s="90"/>
    </row>
    <row r="17" spans="1:10" ht="27.75" customHeight="1">
      <c r="A17" s="141" t="s">
        <v>420</v>
      </c>
      <c r="B17" s="141" t="s">
        <v>428</v>
      </c>
      <c r="C17" s="140"/>
      <c r="D17" s="144">
        <v>919136</v>
      </c>
      <c r="E17" s="135" t="s">
        <v>374</v>
      </c>
      <c r="F17" s="146">
        <f t="shared" si="0"/>
        <v>65000</v>
      </c>
      <c r="G17" s="146">
        <v>45000</v>
      </c>
      <c r="H17" s="146">
        <v>20000</v>
      </c>
      <c r="I17" s="149"/>
      <c r="J17" s="90"/>
    </row>
    <row r="18" spans="1:10" ht="27.75" customHeight="1">
      <c r="A18" s="141" t="s">
        <v>421</v>
      </c>
      <c r="B18" s="141" t="s">
        <v>429</v>
      </c>
      <c r="C18" s="141" t="s">
        <v>427</v>
      </c>
      <c r="D18" s="144">
        <v>919136</v>
      </c>
      <c r="E18" s="135" t="s">
        <v>375</v>
      </c>
      <c r="F18" s="146">
        <f t="shared" si="0"/>
        <v>65000</v>
      </c>
      <c r="G18" s="146">
        <v>45000</v>
      </c>
      <c r="H18" s="146">
        <v>20000</v>
      </c>
      <c r="I18" s="149"/>
      <c r="J18" s="90"/>
    </row>
    <row r="19" spans="1:10" ht="27.75" customHeight="1">
      <c r="A19" s="141" t="s">
        <v>420</v>
      </c>
      <c r="B19" s="141" t="s">
        <v>430</v>
      </c>
      <c r="C19" s="140"/>
      <c r="D19" s="144">
        <v>919136</v>
      </c>
      <c r="E19" s="135" t="s">
        <v>376</v>
      </c>
      <c r="F19" s="146">
        <f t="shared" si="0"/>
        <v>6960</v>
      </c>
      <c r="G19" s="146">
        <v>0</v>
      </c>
      <c r="H19" s="146">
        <v>6960</v>
      </c>
      <c r="I19" s="149"/>
      <c r="J19" s="90"/>
    </row>
    <row r="20" spans="1:10" ht="27.75" customHeight="1">
      <c r="A20" s="141" t="s">
        <v>421</v>
      </c>
      <c r="B20" s="141" t="s">
        <v>430</v>
      </c>
      <c r="C20" s="141" t="s">
        <v>427</v>
      </c>
      <c r="D20" s="144">
        <v>919136</v>
      </c>
      <c r="E20" s="135" t="s">
        <v>377</v>
      </c>
      <c r="F20" s="146">
        <f t="shared" si="0"/>
        <v>6960</v>
      </c>
      <c r="G20" s="146">
        <v>0</v>
      </c>
      <c r="H20" s="146">
        <v>6960</v>
      </c>
      <c r="I20" s="149"/>
      <c r="J20" s="90"/>
    </row>
    <row r="21" spans="1:10" ht="27.75" customHeight="1">
      <c r="A21" s="141" t="s">
        <v>431</v>
      </c>
      <c r="B21" s="140"/>
      <c r="C21" s="140"/>
      <c r="D21" s="144">
        <v>919136</v>
      </c>
      <c r="E21" s="135" t="s">
        <v>378</v>
      </c>
      <c r="F21" s="146">
        <f t="shared" si="0"/>
        <v>83700</v>
      </c>
      <c r="G21" s="146">
        <v>83700</v>
      </c>
      <c r="H21" s="146">
        <v>0</v>
      </c>
      <c r="I21" s="149"/>
      <c r="J21" s="90"/>
    </row>
    <row r="22" spans="1:10" ht="27.75" customHeight="1">
      <c r="A22" s="141" t="s">
        <v>431</v>
      </c>
      <c r="B22" s="141" t="s">
        <v>425</v>
      </c>
      <c r="C22" s="140"/>
      <c r="D22" s="144">
        <v>919136</v>
      </c>
      <c r="E22" s="135" t="s">
        <v>379</v>
      </c>
      <c r="F22" s="146">
        <f t="shared" si="0"/>
        <v>83700</v>
      </c>
      <c r="G22" s="146">
        <v>83700</v>
      </c>
      <c r="H22" s="146">
        <v>0</v>
      </c>
      <c r="I22" s="149"/>
      <c r="J22" s="90"/>
    </row>
    <row r="23" spans="1:10" ht="27.75" customHeight="1">
      <c r="A23" s="141" t="s">
        <v>432</v>
      </c>
      <c r="B23" s="141" t="s">
        <v>433</v>
      </c>
      <c r="C23" s="141" t="s">
        <v>434</v>
      </c>
      <c r="D23" s="144">
        <v>919136</v>
      </c>
      <c r="E23" s="135" t="s">
        <v>380</v>
      </c>
      <c r="F23" s="146">
        <f t="shared" si="0"/>
        <v>83700</v>
      </c>
      <c r="G23" s="146">
        <v>83700</v>
      </c>
      <c r="H23" s="146">
        <v>0</v>
      </c>
      <c r="I23" s="149"/>
      <c r="J23" s="90"/>
    </row>
    <row r="24" spans="1:10" ht="27.75" customHeight="1">
      <c r="A24" s="141" t="s">
        <v>435</v>
      </c>
      <c r="B24" s="140"/>
      <c r="C24" s="140"/>
      <c r="D24" s="144">
        <v>919136</v>
      </c>
      <c r="E24" s="135" t="s">
        <v>381</v>
      </c>
      <c r="F24" s="146">
        <f t="shared" si="0"/>
        <v>810267</v>
      </c>
      <c r="G24" s="146">
        <v>416187</v>
      </c>
      <c r="H24" s="146">
        <v>394080</v>
      </c>
      <c r="I24" s="149"/>
      <c r="J24" s="90"/>
    </row>
    <row r="25" spans="1:10" ht="27.75" customHeight="1">
      <c r="A25" s="141" t="s">
        <v>435</v>
      </c>
      <c r="B25" s="141" t="s">
        <v>436</v>
      </c>
      <c r="C25" s="140"/>
      <c r="D25" s="144">
        <v>919136</v>
      </c>
      <c r="E25" s="135" t="s">
        <v>382</v>
      </c>
      <c r="F25" s="146">
        <f t="shared" si="0"/>
        <v>299986</v>
      </c>
      <c r="G25" s="146">
        <v>299986</v>
      </c>
      <c r="H25" s="146">
        <v>0</v>
      </c>
      <c r="I25" s="149"/>
      <c r="J25" s="90"/>
    </row>
    <row r="26" spans="1:10" ht="27.75" customHeight="1">
      <c r="A26" s="141" t="s">
        <v>437</v>
      </c>
      <c r="B26" s="141" t="s">
        <v>422</v>
      </c>
      <c r="C26" s="141" t="s">
        <v>436</v>
      </c>
      <c r="D26" s="144">
        <v>919136</v>
      </c>
      <c r="E26" s="135" t="s">
        <v>383</v>
      </c>
      <c r="F26" s="146">
        <f t="shared" si="0"/>
        <v>227986</v>
      </c>
      <c r="G26" s="146">
        <v>227986</v>
      </c>
      <c r="H26" s="146">
        <v>0</v>
      </c>
      <c r="I26" s="149"/>
      <c r="J26" s="90"/>
    </row>
    <row r="27" spans="1:10" ht="27.75" customHeight="1">
      <c r="A27" s="141" t="s">
        <v>437</v>
      </c>
      <c r="B27" s="141" t="s">
        <v>422</v>
      </c>
      <c r="C27" s="141" t="s">
        <v>427</v>
      </c>
      <c r="D27" s="144">
        <v>919136</v>
      </c>
      <c r="E27" s="135" t="s">
        <v>384</v>
      </c>
      <c r="F27" s="146">
        <f t="shared" si="0"/>
        <v>72000</v>
      </c>
      <c r="G27" s="146">
        <v>72000</v>
      </c>
      <c r="H27" s="146">
        <v>0</v>
      </c>
      <c r="I27" s="149"/>
      <c r="J27" s="90"/>
    </row>
    <row r="28" spans="1:10" ht="27.75" customHeight="1">
      <c r="A28" s="141" t="s">
        <v>435</v>
      </c>
      <c r="B28" s="141" t="s">
        <v>423</v>
      </c>
      <c r="C28" s="140"/>
      <c r="D28" s="144">
        <v>919136</v>
      </c>
      <c r="E28" s="135" t="s">
        <v>385</v>
      </c>
      <c r="F28" s="146">
        <f t="shared" si="0"/>
        <v>77501</v>
      </c>
      <c r="G28" s="146">
        <v>77501</v>
      </c>
      <c r="H28" s="146">
        <v>0</v>
      </c>
      <c r="I28" s="149"/>
      <c r="J28" s="90"/>
    </row>
    <row r="29" spans="1:10" ht="27.75" customHeight="1">
      <c r="A29" s="141" t="s">
        <v>437</v>
      </c>
      <c r="B29" s="141" t="s">
        <v>438</v>
      </c>
      <c r="C29" s="141" t="s">
        <v>436</v>
      </c>
      <c r="D29" s="144">
        <v>919136</v>
      </c>
      <c r="E29" s="135" t="s">
        <v>386</v>
      </c>
      <c r="F29" s="146">
        <f t="shared" si="0"/>
        <v>77501</v>
      </c>
      <c r="G29" s="146">
        <v>77501</v>
      </c>
      <c r="H29" s="146">
        <v>0</v>
      </c>
      <c r="I29" s="149"/>
      <c r="J29" s="90"/>
    </row>
    <row r="30" spans="1:10" ht="27.75" customHeight="1">
      <c r="A30" s="141" t="s">
        <v>435</v>
      </c>
      <c r="B30" s="141" t="s">
        <v>439</v>
      </c>
      <c r="C30" s="140"/>
      <c r="D30" s="144">
        <v>919136</v>
      </c>
      <c r="E30" s="135" t="s">
        <v>387</v>
      </c>
      <c r="F30" s="146">
        <f t="shared" si="0"/>
        <v>38700</v>
      </c>
      <c r="G30" s="146">
        <v>38700</v>
      </c>
      <c r="H30" s="146">
        <v>0</v>
      </c>
      <c r="I30" s="149"/>
      <c r="J30" s="90"/>
    </row>
    <row r="31" spans="1:10" ht="27.75" customHeight="1">
      <c r="A31" s="141" t="s">
        <v>437</v>
      </c>
      <c r="B31" s="141" t="s">
        <v>440</v>
      </c>
      <c r="C31" s="141" t="s">
        <v>425</v>
      </c>
      <c r="D31" s="144">
        <v>919136</v>
      </c>
      <c r="E31" s="135" t="s">
        <v>388</v>
      </c>
      <c r="F31" s="146">
        <f t="shared" si="0"/>
        <v>38700</v>
      </c>
      <c r="G31" s="146">
        <v>38700</v>
      </c>
      <c r="H31" s="146">
        <v>0</v>
      </c>
      <c r="I31" s="149"/>
      <c r="J31" s="90"/>
    </row>
    <row r="32" spans="1:10" ht="27.75" customHeight="1">
      <c r="A32" s="141" t="s">
        <v>435</v>
      </c>
      <c r="B32" s="141" t="s">
        <v>441</v>
      </c>
      <c r="C32" s="140"/>
      <c r="D32" s="144">
        <v>919136</v>
      </c>
      <c r="E32" s="135" t="s">
        <v>389</v>
      </c>
      <c r="F32" s="146">
        <f t="shared" si="0"/>
        <v>389280</v>
      </c>
      <c r="G32" s="146">
        <v>0</v>
      </c>
      <c r="H32" s="146">
        <v>389280</v>
      </c>
      <c r="I32" s="149"/>
      <c r="J32" s="90"/>
    </row>
    <row r="33" spans="1:10" ht="27.75" customHeight="1">
      <c r="A33" s="141" t="s">
        <v>437</v>
      </c>
      <c r="B33" s="141" t="s">
        <v>442</v>
      </c>
      <c r="C33" s="141" t="s">
        <v>443</v>
      </c>
      <c r="D33" s="144">
        <v>919136</v>
      </c>
      <c r="E33" s="135" t="s">
        <v>390</v>
      </c>
      <c r="F33" s="146">
        <f t="shared" si="0"/>
        <v>389280</v>
      </c>
      <c r="G33" s="146">
        <v>0</v>
      </c>
      <c r="H33" s="146">
        <v>389280</v>
      </c>
      <c r="I33" s="149"/>
      <c r="J33" s="90"/>
    </row>
    <row r="34" spans="1:10" ht="27.75" customHeight="1">
      <c r="A34" s="141" t="s">
        <v>435</v>
      </c>
      <c r="B34" s="141" t="s">
        <v>427</v>
      </c>
      <c r="C34" s="140"/>
      <c r="D34" s="144">
        <v>919136</v>
      </c>
      <c r="E34" s="135" t="s">
        <v>391</v>
      </c>
      <c r="F34" s="146">
        <f t="shared" si="0"/>
        <v>4800</v>
      </c>
      <c r="G34" s="146">
        <v>0</v>
      </c>
      <c r="H34" s="146">
        <v>4800</v>
      </c>
      <c r="I34" s="149"/>
      <c r="J34" s="90"/>
    </row>
    <row r="35" spans="1:10" ht="27.75" customHeight="1">
      <c r="A35" s="141" t="s">
        <v>437</v>
      </c>
      <c r="B35" s="141" t="s">
        <v>444</v>
      </c>
      <c r="C35" s="141" t="s">
        <v>425</v>
      </c>
      <c r="D35" s="144">
        <v>919136</v>
      </c>
      <c r="E35" s="135" t="s">
        <v>392</v>
      </c>
      <c r="F35" s="146">
        <f t="shared" si="0"/>
        <v>4800</v>
      </c>
      <c r="G35" s="146">
        <v>0</v>
      </c>
      <c r="H35" s="146">
        <v>4800</v>
      </c>
      <c r="I35" s="149"/>
      <c r="J35" s="90"/>
    </row>
    <row r="36" spans="1:10" ht="27.75" customHeight="1">
      <c r="A36" s="141" t="s">
        <v>445</v>
      </c>
      <c r="B36" s="140"/>
      <c r="C36" s="140"/>
      <c r="D36" s="144">
        <v>919136</v>
      </c>
      <c r="E36" s="135" t="s">
        <v>393</v>
      </c>
      <c r="F36" s="146">
        <f t="shared" si="0"/>
        <v>82666</v>
      </c>
      <c r="G36" s="146">
        <v>82666</v>
      </c>
      <c r="H36" s="146">
        <v>0</v>
      </c>
      <c r="I36" s="149"/>
      <c r="J36" s="90"/>
    </row>
    <row r="37" spans="1:10" ht="27.75" customHeight="1">
      <c r="A37" s="141" t="s">
        <v>445</v>
      </c>
      <c r="B37" s="141" t="s">
        <v>423</v>
      </c>
      <c r="C37" s="140"/>
      <c r="D37" s="144">
        <v>919136</v>
      </c>
      <c r="E37" s="135" t="s">
        <v>394</v>
      </c>
      <c r="F37" s="146">
        <f t="shared" si="0"/>
        <v>82666</v>
      </c>
      <c r="G37" s="146">
        <v>82666</v>
      </c>
      <c r="H37" s="146">
        <v>0</v>
      </c>
      <c r="I37" s="149"/>
      <c r="J37" s="90"/>
    </row>
    <row r="38" spans="1:10" ht="27.75" customHeight="1">
      <c r="A38" s="141" t="s">
        <v>446</v>
      </c>
      <c r="B38" s="141" t="s">
        <v>438</v>
      </c>
      <c r="C38" s="141" t="s">
        <v>447</v>
      </c>
      <c r="D38" s="144">
        <v>919136</v>
      </c>
      <c r="E38" s="135" t="s">
        <v>395</v>
      </c>
      <c r="F38" s="146">
        <f t="shared" si="0"/>
        <v>82666</v>
      </c>
      <c r="G38" s="146">
        <v>82666</v>
      </c>
      <c r="H38" s="146">
        <v>0</v>
      </c>
      <c r="I38" s="149"/>
      <c r="J38" s="90"/>
    </row>
    <row r="39" spans="1:10" ht="27.75" customHeight="1">
      <c r="A39" s="141" t="s">
        <v>448</v>
      </c>
      <c r="B39" s="140"/>
      <c r="C39" s="140"/>
      <c r="D39" s="144">
        <v>919136</v>
      </c>
      <c r="E39" s="135" t="s">
        <v>396</v>
      </c>
      <c r="F39" s="146">
        <f t="shared" si="0"/>
        <v>250000</v>
      </c>
      <c r="G39" s="146">
        <v>30000</v>
      </c>
      <c r="H39" s="146">
        <v>220000</v>
      </c>
      <c r="I39" s="149"/>
      <c r="J39" s="90"/>
    </row>
    <row r="40" spans="1:10" ht="27.75" customHeight="1">
      <c r="A40" s="141" t="s">
        <v>448</v>
      </c>
      <c r="B40" s="141" t="s">
        <v>425</v>
      </c>
      <c r="C40" s="140"/>
      <c r="D40" s="144">
        <v>919136</v>
      </c>
      <c r="E40" s="135" t="s">
        <v>397</v>
      </c>
      <c r="F40" s="146">
        <f t="shared" si="0"/>
        <v>80000</v>
      </c>
      <c r="G40" s="146">
        <v>30000</v>
      </c>
      <c r="H40" s="146">
        <v>50000</v>
      </c>
      <c r="I40" s="149"/>
      <c r="J40" s="90"/>
    </row>
    <row r="41" spans="1:10" ht="27.75" customHeight="1">
      <c r="A41" s="141" t="s">
        <v>449</v>
      </c>
      <c r="B41" s="141" t="s">
        <v>433</v>
      </c>
      <c r="C41" s="141" t="s">
        <v>427</v>
      </c>
      <c r="D41" s="144">
        <v>919136</v>
      </c>
      <c r="E41" s="135" t="s">
        <v>398</v>
      </c>
      <c r="F41" s="146">
        <f t="shared" si="0"/>
        <v>80000</v>
      </c>
      <c r="G41" s="146">
        <v>30000</v>
      </c>
      <c r="H41" s="146">
        <v>50000</v>
      </c>
      <c r="I41" s="149"/>
      <c r="J41" s="90"/>
    </row>
    <row r="42" spans="1:10" ht="27.75" customHeight="1">
      <c r="A42" s="141" t="s">
        <v>448</v>
      </c>
      <c r="B42" s="141" t="s">
        <v>436</v>
      </c>
      <c r="C42" s="140"/>
      <c r="D42" s="144">
        <v>919136</v>
      </c>
      <c r="E42" s="135" t="s">
        <v>399</v>
      </c>
      <c r="F42" s="146">
        <f t="shared" si="0"/>
        <v>170000</v>
      </c>
      <c r="G42" s="146">
        <v>0</v>
      </c>
      <c r="H42" s="146">
        <v>170000</v>
      </c>
      <c r="I42" s="149"/>
      <c r="J42" s="90"/>
    </row>
    <row r="43" spans="1:10" ht="27.75" customHeight="1">
      <c r="A43" s="141" t="s">
        <v>449</v>
      </c>
      <c r="B43" s="141" t="s">
        <v>422</v>
      </c>
      <c r="C43" s="141" t="s">
        <v>425</v>
      </c>
      <c r="D43" s="144">
        <v>919136</v>
      </c>
      <c r="E43" s="135" t="s">
        <v>400</v>
      </c>
      <c r="F43" s="146">
        <f t="shared" si="0"/>
        <v>170000</v>
      </c>
      <c r="G43" s="146">
        <v>0</v>
      </c>
      <c r="H43" s="146">
        <v>170000</v>
      </c>
      <c r="I43" s="149"/>
      <c r="J43" s="90"/>
    </row>
    <row r="44" spans="1:10" ht="27.75" customHeight="1">
      <c r="A44" s="141" t="s">
        <v>450</v>
      </c>
      <c r="B44" s="140"/>
      <c r="C44" s="140"/>
      <c r="D44" s="144">
        <v>919136</v>
      </c>
      <c r="E44" s="135" t="s">
        <v>401</v>
      </c>
      <c r="F44" s="146">
        <f t="shared" si="0"/>
        <v>1391895</v>
      </c>
      <c r="G44" s="146">
        <v>836580</v>
      </c>
      <c r="H44" s="146">
        <v>555315</v>
      </c>
      <c r="I44" s="149"/>
      <c r="J44" s="90"/>
    </row>
    <row r="45" spans="1:10" ht="27.75" customHeight="1">
      <c r="A45" s="141" t="s">
        <v>450</v>
      </c>
      <c r="B45" s="141" t="s">
        <v>425</v>
      </c>
      <c r="C45" s="140"/>
      <c r="D45" s="144">
        <v>919136</v>
      </c>
      <c r="E45" s="135" t="s">
        <v>402</v>
      </c>
      <c r="F45" s="146">
        <f t="shared" si="0"/>
        <v>301140</v>
      </c>
      <c r="G45" s="146">
        <v>301140</v>
      </c>
      <c r="H45" s="146">
        <v>0</v>
      </c>
      <c r="I45" s="149"/>
      <c r="J45" s="90"/>
    </row>
    <row r="46" spans="1:10" ht="27.75" customHeight="1">
      <c r="A46" s="141" t="s">
        <v>451</v>
      </c>
      <c r="B46" s="141" t="s">
        <v>425</v>
      </c>
      <c r="C46" s="141" t="s">
        <v>452</v>
      </c>
      <c r="D46" s="144">
        <v>919136</v>
      </c>
      <c r="E46" s="135" t="s">
        <v>403</v>
      </c>
      <c r="F46" s="146">
        <f t="shared" si="0"/>
        <v>299640</v>
      </c>
      <c r="G46" s="146">
        <v>299640</v>
      </c>
      <c r="H46" s="146">
        <v>0</v>
      </c>
      <c r="I46" s="149"/>
      <c r="J46" s="90"/>
    </row>
    <row r="47" spans="1:10" ht="27.75" customHeight="1">
      <c r="A47" s="141" t="s">
        <v>451</v>
      </c>
      <c r="B47" s="141" t="s">
        <v>433</v>
      </c>
      <c r="C47" s="141" t="s">
        <v>427</v>
      </c>
      <c r="D47" s="144">
        <v>919136</v>
      </c>
      <c r="E47" s="135" t="s">
        <v>404</v>
      </c>
      <c r="F47" s="146">
        <f t="shared" si="0"/>
        <v>1500</v>
      </c>
      <c r="G47" s="146">
        <v>1500</v>
      </c>
      <c r="H47" s="146">
        <v>0</v>
      </c>
      <c r="I47" s="149"/>
      <c r="J47" s="90"/>
    </row>
    <row r="48" spans="1:10" ht="27.75" customHeight="1">
      <c r="A48" s="141" t="s">
        <v>450</v>
      </c>
      <c r="B48" s="141" t="s">
        <v>443</v>
      </c>
      <c r="C48" s="140"/>
      <c r="D48" s="144">
        <v>919136</v>
      </c>
      <c r="E48" s="135" t="s">
        <v>405</v>
      </c>
      <c r="F48" s="146">
        <f t="shared" si="0"/>
        <v>6000</v>
      </c>
      <c r="G48" s="146">
        <v>6000</v>
      </c>
      <c r="H48" s="146">
        <v>0</v>
      </c>
      <c r="I48" s="149"/>
      <c r="J48" s="90"/>
    </row>
    <row r="49" spans="1:10" ht="27.75" customHeight="1">
      <c r="A49" s="141" t="s">
        <v>451</v>
      </c>
      <c r="B49" s="141" t="s">
        <v>453</v>
      </c>
      <c r="C49" s="141" t="s">
        <v>427</v>
      </c>
      <c r="D49" s="144">
        <v>919136</v>
      </c>
      <c r="E49" s="135" t="s">
        <v>406</v>
      </c>
      <c r="F49" s="146">
        <f t="shared" si="0"/>
        <v>6000</v>
      </c>
      <c r="G49" s="146">
        <v>6000</v>
      </c>
      <c r="H49" s="146">
        <v>0</v>
      </c>
      <c r="I49" s="149"/>
      <c r="J49" s="90"/>
    </row>
    <row r="50" spans="1:10" ht="27.75" customHeight="1">
      <c r="A50" s="141" t="s">
        <v>450</v>
      </c>
      <c r="B50" s="141" t="s">
        <v>436</v>
      </c>
      <c r="C50" s="140"/>
      <c r="D50" s="144">
        <v>919136</v>
      </c>
      <c r="E50" s="135" t="s">
        <v>407</v>
      </c>
      <c r="F50" s="146">
        <f t="shared" si="0"/>
        <v>201700</v>
      </c>
      <c r="G50" s="146">
        <v>0</v>
      </c>
      <c r="H50" s="146">
        <v>201700</v>
      </c>
      <c r="I50" s="149"/>
      <c r="J50" s="90"/>
    </row>
    <row r="51" spans="1:10" ht="27.75" customHeight="1">
      <c r="A51" s="141" t="s">
        <v>451</v>
      </c>
      <c r="B51" s="141" t="s">
        <v>436</v>
      </c>
      <c r="C51" s="141" t="s">
        <v>427</v>
      </c>
      <c r="D51" s="144">
        <v>919136</v>
      </c>
      <c r="E51" s="135" t="s">
        <v>408</v>
      </c>
      <c r="F51" s="146">
        <f t="shared" si="0"/>
        <v>201700</v>
      </c>
      <c r="G51" s="146">
        <v>0</v>
      </c>
      <c r="H51" s="146">
        <v>201700</v>
      </c>
      <c r="I51" s="149"/>
      <c r="J51" s="90"/>
    </row>
    <row r="52" spans="1:10" ht="27.75" customHeight="1">
      <c r="A52" s="141" t="s">
        <v>450</v>
      </c>
      <c r="B52" s="141" t="s">
        <v>423</v>
      </c>
      <c r="C52" s="140"/>
      <c r="D52" s="144">
        <v>919136</v>
      </c>
      <c r="E52" s="135" t="s">
        <v>409</v>
      </c>
      <c r="F52" s="146">
        <f t="shared" si="0"/>
        <v>883055</v>
      </c>
      <c r="G52" s="146">
        <v>529440</v>
      </c>
      <c r="H52" s="146">
        <v>353615</v>
      </c>
      <c r="I52" s="149"/>
      <c r="J52" s="90"/>
    </row>
    <row r="53" spans="1:10" ht="27.75" customHeight="1">
      <c r="A53" s="141" t="s">
        <v>451</v>
      </c>
      <c r="B53" s="141" t="s">
        <v>423</v>
      </c>
      <c r="C53" s="141" t="s">
        <v>436</v>
      </c>
      <c r="D53" s="144">
        <v>919136</v>
      </c>
      <c r="E53" s="135" t="s">
        <v>410</v>
      </c>
      <c r="F53" s="146">
        <f t="shared" si="0"/>
        <v>823055</v>
      </c>
      <c r="G53" s="146">
        <v>529440</v>
      </c>
      <c r="H53" s="146">
        <v>293615</v>
      </c>
      <c r="I53" s="149"/>
      <c r="J53" s="90"/>
    </row>
    <row r="54" spans="1:10" ht="27.75" customHeight="1">
      <c r="A54" s="141" t="s">
        <v>451</v>
      </c>
      <c r="B54" s="141" t="s">
        <v>423</v>
      </c>
      <c r="C54" s="141" t="s">
        <v>423</v>
      </c>
      <c r="D54" s="144">
        <v>919136</v>
      </c>
      <c r="E54" s="135" t="s">
        <v>411</v>
      </c>
      <c r="F54" s="146">
        <f t="shared" si="0"/>
        <v>60000</v>
      </c>
      <c r="G54" s="146">
        <v>0</v>
      </c>
      <c r="H54" s="146">
        <v>60000</v>
      </c>
      <c r="I54" s="149"/>
      <c r="J54" s="90"/>
    </row>
    <row r="55" spans="1:10" ht="27.75" customHeight="1">
      <c r="A55" s="141" t="s">
        <v>454</v>
      </c>
      <c r="B55" s="140"/>
      <c r="C55" s="140"/>
      <c r="D55" s="144">
        <v>919136</v>
      </c>
      <c r="E55" s="135" t="s">
        <v>412</v>
      </c>
      <c r="F55" s="146">
        <f t="shared" si="0"/>
        <v>26200</v>
      </c>
      <c r="G55" s="146">
        <v>0</v>
      </c>
      <c r="H55" s="146">
        <v>26200</v>
      </c>
      <c r="I55" s="149"/>
      <c r="J55" s="90"/>
    </row>
    <row r="56" spans="1:10" ht="27.75" customHeight="1">
      <c r="A56" s="141" t="s">
        <v>454</v>
      </c>
      <c r="B56" s="141" t="s">
        <v>425</v>
      </c>
      <c r="C56" s="140"/>
      <c r="D56" s="144">
        <v>919136</v>
      </c>
      <c r="E56" s="135" t="s">
        <v>413</v>
      </c>
      <c r="F56" s="146">
        <f t="shared" si="0"/>
        <v>26200</v>
      </c>
      <c r="G56" s="146">
        <v>0</v>
      </c>
      <c r="H56" s="146">
        <v>26200</v>
      </c>
      <c r="I56" s="149"/>
      <c r="J56" s="90"/>
    </row>
    <row r="57" spans="1:10" ht="27.75" customHeight="1">
      <c r="A57" s="141" t="s">
        <v>455</v>
      </c>
      <c r="B57" s="141" t="s">
        <v>330</v>
      </c>
      <c r="C57" s="141" t="s">
        <v>321</v>
      </c>
      <c r="D57" s="144">
        <v>919136</v>
      </c>
      <c r="E57" s="135" t="s">
        <v>414</v>
      </c>
      <c r="F57" s="146">
        <f t="shared" si="0"/>
        <v>19000</v>
      </c>
      <c r="G57" s="146">
        <v>0</v>
      </c>
      <c r="H57" s="146">
        <v>19000</v>
      </c>
      <c r="I57" s="149"/>
      <c r="J57" s="90"/>
    </row>
    <row r="58" spans="1:10" ht="27.75" customHeight="1">
      <c r="A58" s="141" t="s">
        <v>455</v>
      </c>
      <c r="B58" s="141" t="s">
        <v>425</v>
      </c>
      <c r="C58" s="141" t="s">
        <v>427</v>
      </c>
      <c r="D58" s="144">
        <v>919136</v>
      </c>
      <c r="E58" s="135" t="s">
        <v>415</v>
      </c>
      <c r="F58" s="146">
        <f t="shared" si="0"/>
        <v>7200</v>
      </c>
      <c r="G58" s="146">
        <v>0</v>
      </c>
      <c r="H58" s="146">
        <v>7200</v>
      </c>
      <c r="I58" s="149"/>
      <c r="J58" s="90"/>
    </row>
    <row r="59" spans="1:10" ht="27.75" customHeight="1">
      <c r="A59" s="141" t="s">
        <v>456</v>
      </c>
      <c r="B59" s="140"/>
      <c r="C59" s="140"/>
      <c r="D59" s="144">
        <v>919136</v>
      </c>
      <c r="E59" s="135" t="s">
        <v>416</v>
      </c>
      <c r="F59" s="146">
        <f t="shared" si="0"/>
        <v>136792</v>
      </c>
      <c r="G59" s="146">
        <v>136792</v>
      </c>
      <c r="H59" s="146">
        <v>0</v>
      </c>
      <c r="I59" s="149"/>
      <c r="J59" s="90"/>
    </row>
    <row r="60" spans="1:10" ht="27.75" customHeight="1">
      <c r="A60" s="141" t="s">
        <v>456</v>
      </c>
      <c r="B60" s="141" t="s">
        <v>443</v>
      </c>
      <c r="C60" s="140"/>
      <c r="D60" s="144">
        <v>919136</v>
      </c>
      <c r="E60" s="135" t="s">
        <v>417</v>
      </c>
      <c r="F60" s="146">
        <f t="shared" si="0"/>
        <v>136792</v>
      </c>
      <c r="G60" s="146">
        <v>136792</v>
      </c>
      <c r="H60" s="146">
        <v>0</v>
      </c>
      <c r="I60" s="149"/>
      <c r="J60" s="90"/>
    </row>
    <row r="61" spans="1:10" ht="27.75" customHeight="1">
      <c r="A61" s="141" t="s">
        <v>457</v>
      </c>
      <c r="B61" s="141" t="s">
        <v>453</v>
      </c>
      <c r="C61" s="141" t="s">
        <v>425</v>
      </c>
      <c r="D61" s="144">
        <v>919136</v>
      </c>
      <c r="E61" s="135" t="s">
        <v>418</v>
      </c>
      <c r="F61" s="146">
        <f t="shared" si="0"/>
        <v>136792</v>
      </c>
      <c r="G61" s="146">
        <v>136792</v>
      </c>
      <c r="H61" s="146">
        <v>0</v>
      </c>
      <c r="I61" s="149"/>
      <c r="J61" s="90"/>
    </row>
    <row r="62" ht="21.75" customHeight="1"/>
    <row r="63" ht="21.75" customHeight="1"/>
    <row r="64" ht="21.75" customHeight="1"/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D3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9" scale="93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zoomScalePageLayoutView="0" workbookViewId="0" topLeftCell="A1">
      <selection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2"/>
      <c r="B1" s="82"/>
      <c r="C1" s="82"/>
      <c r="D1" s="82"/>
      <c r="E1" s="82"/>
      <c r="F1" s="82"/>
      <c r="G1" s="82"/>
      <c r="H1" s="38" t="s">
        <v>96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ht="20.25" customHeight="1">
      <c r="A2" s="182" t="s">
        <v>97</v>
      </c>
      <c r="B2" s="182"/>
      <c r="C2" s="182"/>
      <c r="D2" s="182"/>
      <c r="E2" s="182"/>
      <c r="F2" s="182"/>
      <c r="G2" s="182"/>
      <c r="H2" s="18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ht="20.25" customHeight="1">
      <c r="A3" s="71" t="s">
        <v>500</v>
      </c>
      <c r="B3" s="71"/>
      <c r="C3" s="36"/>
      <c r="D3" s="36"/>
      <c r="E3" s="36"/>
      <c r="F3" s="36"/>
      <c r="G3" s="36"/>
      <c r="H3" s="6" t="s">
        <v>2</v>
      </c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ht="20.25" customHeight="1">
      <c r="A4" s="83" t="s">
        <v>3</v>
      </c>
      <c r="B4" s="83"/>
      <c r="C4" s="83" t="s">
        <v>4</v>
      </c>
      <c r="D4" s="83"/>
      <c r="E4" s="83"/>
      <c r="F4" s="83"/>
      <c r="G4" s="83"/>
      <c r="H4" s="8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</row>
    <row r="5" spans="1:34" ht="20.25" customHeight="1">
      <c r="A5" s="84" t="s">
        <v>5</v>
      </c>
      <c r="B5" s="85" t="s">
        <v>265</v>
      </c>
      <c r="C5" s="84" t="s">
        <v>5</v>
      </c>
      <c r="D5" s="84" t="s">
        <v>52</v>
      </c>
      <c r="E5" s="85" t="s">
        <v>98</v>
      </c>
      <c r="F5" s="86" t="s">
        <v>99</v>
      </c>
      <c r="G5" s="84" t="s">
        <v>100</v>
      </c>
      <c r="H5" s="86" t="s">
        <v>101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ht="20.25" customHeight="1">
      <c r="A6" s="87" t="s">
        <v>102</v>
      </c>
      <c r="B6" s="122">
        <f>B7+B8</f>
        <v>4255139</v>
      </c>
      <c r="C6" s="89" t="s">
        <v>103</v>
      </c>
      <c r="D6" s="88">
        <f>E6</f>
        <v>4255139</v>
      </c>
      <c r="E6" s="88">
        <f>SUM(E7:E34)</f>
        <v>4255139</v>
      </c>
      <c r="F6" s="122">
        <f>SUM(F7:F34)</f>
        <v>0</v>
      </c>
      <c r="G6" s="88">
        <f>SUM(G7:G34)</f>
        <v>0</v>
      </c>
      <c r="H6" s="88">
        <f>SUM(H7:H34)</f>
        <v>0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ht="20.25" customHeight="1">
      <c r="A7" s="87" t="s">
        <v>104</v>
      </c>
      <c r="B7" s="133">
        <v>4255139</v>
      </c>
      <c r="C7" s="89" t="s">
        <v>105</v>
      </c>
      <c r="D7" s="88">
        <f aca="true" t="shared" si="0" ref="D7:D36">E7</f>
        <v>1473619</v>
      </c>
      <c r="E7" s="150">
        <v>1473619</v>
      </c>
      <c r="F7" s="123">
        <v>0</v>
      </c>
      <c r="G7" s="91">
        <v>0</v>
      </c>
      <c r="H7" s="88">
        <v>0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ht="20.25" customHeight="1">
      <c r="A8" s="87" t="s">
        <v>106</v>
      </c>
      <c r="B8" s="133"/>
      <c r="C8" s="89" t="s">
        <v>107</v>
      </c>
      <c r="D8" s="88">
        <f t="shared" si="0"/>
        <v>0</v>
      </c>
      <c r="E8" s="151"/>
      <c r="F8" s="123">
        <v>0</v>
      </c>
      <c r="G8" s="91">
        <v>0</v>
      </c>
      <c r="H8" s="88">
        <v>0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ht="20.25" customHeight="1">
      <c r="A9" s="87" t="s">
        <v>108</v>
      </c>
      <c r="B9" s="133"/>
      <c r="C9" s="89" t="s">
        <v>109</v>
      </c>
      <c r="D9" s="88">
        <f t="shared" si="0"/>
        <v>0</v>
      </c>
      <c r="E9" s="151"/>
      <c r="F9" s="123">
        <v>0</v>
      </c>
      <c r="G9" s="91">
        <v>0</v>
      </c>
      <c r="H9" s="88">
        <v>0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20.25" customHeight="1">
      <c r="A10" s="87" t="s">
        <v>110</v>
      </c>
      <c r="B10" s="153"/>
      <c r="C10" s="89" t="s">
        <v>111</v>
      </c>
      <c r="D10" s="88">
        <f t="shared" si="0"/>
        <v>0</v>
      </c>
      <c r="E10" s="151"/>
      <c r="F10" s="123">
        <v>0</v>
      </c>
      <c r="G10" s="91">
        <v>0</v>
      </c>
      <c r="H10" s="88">
        <v>0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20.25" customHeight="1">
      <c r="A11" s="87" t="s">
        <v>104</v>
      </c>
      <c r="B11" s="122"/>
      <c r="C11" s="89" t="s">
        <v>112</v>
      </c>
      <c r="D11" s="88">
        <f t="shared" si="0"/>
        <v>0</v>
      </c>
      <c r="E11" s="151"/>
      <c r="F11" s="123">
        <v>0</v>
      </c>
      <c r="G11" s="91">
        <v>0</v>
      </c>
      <c r="H11" s="88">
        <v>0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20.25" customHeight="1">
      <c r="A12" s="87" t="s">
        <v>106</v>
      </c>
      <c r="B12" s="122"/>
      <c r="C12" s="89" t="s">
        <v>113</v>
      </c>
      <c r="D12" s="88">
        <f t="shared" si="0"/>
        <v>0</v>
      </c>
      <c r="E12" s="151"/>
      <c r="F12" s="123">
        <v>0</v>
      </c>
      <c r="G12" s="91">
        <v>0</v>
      </c>
      <c r="H12" s="88">
        <v>0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20.25" customHeight="1">
      <c r="A13" s="87" t="s">
        <v>108</v>
      </c>
      <c r="B13" s="88">
        <v>0</v>
      </c>
      <c r="C13" s="89" t="s">
        <v>114</v>
      </c>
      <c r="D13" s="88">
        <f t="shared" si="0"/>
        <v>83700</v>
      </c>
      <c r="E13" s="150">
        <v>83700</v>
      </c>
      <c r="F13" s="123">
        <v>0</v>
      </c>
      <c r="G13" s="91">
        <v>0</v>
      </c>
      <c r="H13" s="88">
        <v>0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20.25" customHeight="1">
      <c r="A14" s="87" t="s">
        <v>115</v>
      </c>
      <c r="B14" s="90">
        <v>0</v>
      </c>
      <c r="C14" s="89" t="s">
        <v>116</v>
      </c>
      <c r="D14" s="88">
        <f t="shared" si="0"/>
        <v>810267</v>
      </c>
      <c r="E14" s="150">
        <v>810267</v>
      </c>
      <c r="F14" s="123">
        <v>0</v>
      </c>
      <c r="G14" s="91">
        <v>0</v>
      </c>
      <c r="H14" s="88">
        <v>0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20.25" customHeight="1">
      <c r="A15" s="92"/>
      <c r="B15" s="93"/>
      <c r="C15" s="94" t="s">
        <v>117</v>
      </c>
      <c r="D15" s="88">
        <f t="shared" si="0"/>
        <v>0</v>
      </c>
      <c r="E15" s="151"/>
      <c r="F15" s="123">
        <v>0</v>
      </c>
      <c r="G15" s="91">
        <v>0</v>
      </c>
      <c r="H15" s="88">
        <v>0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20.25" customHeight="1">
      <c r="A16" s="92"/>
      <c r="B16" s="90"/>
      <c r="C16" s="94" t="s">
        <v>118</v>
      </c>
      <c r="D16" s="88">
        <f t="shared" si="0"/>
        <v>82666</v>
      </c>
      <c r="E16" s="150">
        <v>82666</v>
      </c>
      <c r="F16" s="123">
        <v>0</v>
      </c>
      <c r="G16" s="91">
        <v>0</v>
      </c>
      <c r="H16" s="88">
        <v>0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20.25" customHeight="1">
      <c r="A17" s="92"/>
      <c r="B17" s="90"/>
      <c r="C17" s="94" t="s">
        <v>119</v>
      </c>
      <c r="D17" s="88">
        <f t="shared" si="0"/>
        <v>0</v>
      </c>
      <c r="E17" s="151"/>
      <c r="F17" s="123">
        <v>0</v>
      </c>
      <c r="G17" s="91">
        <v>0</v>
      </c>
      <c r="H17" s="88">
        <v>0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20.25" customHeight="1">
      <c r="A18" s="92"/>
      <c r="B18" s="90"/>
      <c r="C18" s="94" t="s">
        <v>120</v>
      </c>
      <c r="D18" s="88">
        <f t="shared" si="0"/>
        <v>250000</v>
      </c>
      <c r="E18" s="150">
        <v>250000</v>
      </c>
      <c r="F18" s="124"/>
      <c r="G18" s="91">
        <v>0</v>
      </c>
      <c r="H18" s="88">
        <v>0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20.25" customHeight="1">
      <c r="A19" s="92"/>
      <c r="B19" s="90"/>
      <c r="C19" s="94" t="s">
        <v>121</v>
      </c>
      <c r="D19" s="88">
        <f t="shared" si="0"/>
        <v>1391895</v>
      </c>
      <c r="E19" s="150">
        <v>1391895</v>
      </c>
      <c r="F19" s="123">
        <v>0</v>
      </c>
      <c r="G19" s="91">
        <v>0</v>
      </c>
      <c r="H19" s="88">
        <v>0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20.25" customHeight="1">
      <c r="A20" s="92"/>
      <c r="B20" s="90"/>
      <c r="C20" s="94" t="s">
        <v>122</v>
      </c>
      <c r="D20" s="88">
        <f t="shared" si="0"/>
        <v>26200</v>
      </c>
      <c r="E20" s="150">
        <v>26200</v>
      </c>
      <c r="F20" s="123">
        <v>0</v>
      </c>
      <c r="G20" s="91">
        <v>0</v>
      </c>
      <c r="H20" s="88">
        <v>0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20.25" customHeight="1">
      <c r="A21" s="92"/>
      <c r="B21" s="90"/>
      <c r="C21" s="94" t="s">
        <v>123</v>
      </c>
      <c r="D21" s="88">
        <f t="shared" si="0"/>
        <v>0</v>
      </c>
      <c r="E21" s="151">
        <v>0</v>
      </c>
      <c r="F21" s="123">
        <v>0</v>
      </c>
      <c r="G21" s="91">
        <v>0</v>
      </c>
      <c r="H21" s="88">
        <v>0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20.25" customHeight="1">
      <c r="A22" s="92"/>
      <c r="B22" s="90"/>
      <c r="C22" s="94" t="s">
        <v>124</v>
      </c>
      <c r="D22" s="88">
        <f t="shared" si="0"/>
        <v>0</v>
      </c>
      <c r="E22" s="151">
        <v>0</v>
      </c>
      <c r="F22" s="123">
        <v>0</v>
      </c>
      <c r="G22" s="91">
        <v>0</v>
      </c>
      <c r="H22" s="88">
        <v>0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20.25" customHeight="1">
      <c r="A23" s="92"/>
      <c r="B23" s="90"/>
      <c r="C23" s="94" t="s">
        <v>125</v>
      </c>
      <c r="D23" s="88">
        <f t="shared" si="0"/>
        <v>0</v>
      </c>
      <c r="E23" s="151">
        <v>0</v>
      </c>
      <c r="F23" s="123">
        <v>0</v>
      </c>
      <c r="G23" s="91">
        <v>0</v>
      </c>
      <c r="H23" s="88">
        <v>0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20.25" customHeight="1">
      <c r="A24" s="92"/>
      <c r="B24" s="90"/>
      <c r="C24" s="94" t="s">
        <v>126</v>
      </c>
      <c r="D24" s="88">
        <f t="shared" si="0"/>
        <v>0</v>
      </c>
      <c r="E24" s="151">
        <v>0</v>
      </c>
      <c r="F24" s="123">
        <v>0</v>
      </c>
      <c r="G24" s="91">
        <v>0</v>
      </c>
      <c r="H24" s="88">
        <v>0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ht="20.25" customHeight="1">
      <c r="A25" s="92"/>
      <c r="B25" s="90"/>
      <c r="C25" s="94" t="s">
        <v>127</v>
      </c>
      <c r="D25" s="88">
        <f t="shared" si="0"/>
        <v>0</v>
      </c>
      <c r="E25" s="151"/>
      <c r="F25" s="124"/>
      <c r="G25" s="91">
        <v>0</v>
      </c>
      <c r="H25" s="88">
        <v>0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 ht="20.25" customHeight="1">
      <c r="A26" s="94"/>
      <c r="B26" s="90"/>
      <c r="C26" s="94" t="s">
        <v>128</v>
      </c>
      <c r="D26" s="88">
        <f t="shared" si="0"/>
        <v>136792</v>
      </c>
      <c r="E26" s="150">
        <v>136792</v>
      </c>
      <c r="F26" s="123">
        <v>0</v>
      </c>
      <c r="G26" s="91">
        <v>0</v>
      </c>
      <c r="H26" s="88">
        <v>0</v>
      </c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</row>
    <row r="27" spans="1:34" ht="20.25" customHeight="1">
      <c r="A27" s="94"/>
      <c r="B27" s="90"/>
      <c r="C27" s="94" t="s">
        <v>129</v>
      </c>
      <c r="D27" s="88">
        <f t="shared" si="0"/>
        <v>0</v>
      </c>
      <c r="E27" s="91"/>
      <c r="F27" s="123">
        <v>0</v>
      </c>
      <c r="G27" s="91">
        <v>0</v>
      </c>
      <c r="H27" s="88">
        <v>0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</row>
    <row r="28" spans="1:34" ht="20.25" customHeight="1">
      <c r="A28" s="94"/>
      <c r="B28" s="90"/>
      <c r="C28" s="94" t="s">
        <v>130</v>
      </c>
      <c r="D28" s="88">
        <f t="shared" si="0"/>
        <v>0</v>
      </c>
      <c r="E28" s="91"/>
      <c r="F28" s="123">
        <v>0</v>
      </c>
      <c r="G28" s="91">
        <v>0</v>
      </c>
      <c r="H28" s="88">
        <v>0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</row>
    <row r="29" spans="1:34" ht="20.25" customHeight="1">
      <c r="A29" s="94"/>
      <c r="B29" s="90"/>
      <c r="C29" s="94" t="s">
        <v>131</v>
      </c>
      <c r="D29" s="88">
        <f t="shared" si="0"/>
        <v>0</v>
      </c>
      <c r="E29" s="91">
        <v>0</v>
      </c>
      <c r="F29" s="123">
        <v>0</v>
      </c>
      <c r="G29" s="91">
        <v>0</v>
      </c>
      <c r="H29" s="88">
        <v>0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34" ht="20.25" customHeight="1">
      <c r="A30" s="94"/>
      <c r="B30" s="90"/>
      <c r="C30" s="94" t="s">
        <v>132</v>
      </c>
      <c r="D30" s="88">
        <f>E30</f>
        <v>0</v>
      </c>
      <c r="E30" s="91">
        <v>0</v>
      </c>
      <c r="F30" s="123">
        <v>0</v>
      </c>
      <c r="G30" s="91">
        <v>0</v>
      </c>
      <c r="H30" s="88">
        <v>0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</row>
    <row r="31" spans="1:34" ht="20.25" customHeight="1">
      <c r="A31" s="94"/>
      <c r="B31" s="90"/>
      <c r="C31" s="94" t="s">
        <v>133</v>
      </c>
      <c r="D31" s="88">
        <f t="shared" si="0"/>
        <v>0</v>
      </c>
      <c r="E31" s="91">
        <v>0</v>
      </c>
      <c r="F31" s="123">
        <v>0</v>
      </c>
      <c r="G31" s="91">
        <v>0</v>
      </c>
      <c r="H31" s="88">
        <v>0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</row>
    <row r="32" spans="1:34" ht="20.25" customHeight="1">
      <c r="A32" s="94"/>
      <c r="B32" s="90"/>
      <c r="C32" s="94" t="s">
        <v>134</v>
      </c>
      <c r="D32" s="88">
        <f t="shared" si="0"/>
        <v>0</v>
      </c>
      <c r="E32" s="91">
        <v>0</v>
      </c>
      <c r="F32" s="123">
        <v>0</v>
      </c>
      <c r="G32" s="91">
        <v>0</v>
      </c>
      <c r="H32" s="88">
        <v>0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</row>
    <row r="33" spans="1:34" ht="20.25" customHeight="1">
      <c r="A33" s="94"/>
      <c r="B33" s="90"/>
      <c r="C33" s="94" t="s">
        <v>135</v>
      </c>
      <c r="D33" s="88">
        <f t="shared" si="0"/>
        <v>0</v>
      </c>
      <c r="E33" s="91">
        <v>0</v>
      </c>
      <c r="F33" s="123">
        <v>0</v>
      </c>
      <c r="G33" s="91">
        <v>0</v>
      </c>
      <c r="H33" s="88">
        <v>0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</row>
    <row r="34" spans="1:34" ht="20.25" customHeight="1">
      <c r="A34" s="94"/>
      <c r="B34" s="90"/>
      <c r="C34" s="94" t="s">
        <v>136</v>
      </c>
      <c r="D34" s="88">
        <f t="shared" si="0"/>
        <v>0</v>
      </c>
      <c r="E34" s="95">
        <v>0</v>
      </c>
      <c r="F34" s="125">
        <v>0</v>
      </c>
      <c r="G34" s="95">
        <v>0</v>
      </c>
      <c r="H34" s="90">
        <v>0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</row>
    <row r="35" spans="1:34" ht="20.25" customHeight="1">
      <c r="A35" s="84"/>
      <c r="B35" s="96"/>
      <c r="C35" s="84"/>
      <c r="D35" s="88">
        <f t="shared" si="0"/>
        <v>0</v>
      </c>
      <c r="E35" s="97"/>
      <c r="F35" s="126"/>
      <c r="G35" s="97"/>
      <c r="H35" s="97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</row>
    <row r="36" spans="1:34" ht="20.25" customHeight="1">
      <c r="A36" s="94"/>
      <c r="B36" s="90"/>
      <c r="C36" s="94" t="s">
        <v>137</v>
      </c>
      <c r="D36" s="88">
        <f t="shared" si="0"/>
        <v>0</v>
      </c>
      <c r="E36" s="95">
        <v>0</v>
      </c>
      <c r="F36" s="125">
        <v>0</v>
      </c>
      <c r="G36" s="95">
        <v>0</v>
      </c>
      <c r="H36" s="90">
        <v>0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</row>
    <row r="37" spans="1:34" ht="20.25" customHeight="1">
      <c r="A37" s="94"/>
      <c r="B37" s="98"/>
      <c r="C37" s="94"/>
      <c r="D37" s="96"/>
      <c r="E37" s="99"/>
      <c r="F37" s="127"/>
      <c r="G37" s="99"/>
      <c r="H37" s="99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34" ht="20.25" customHeight="1">
      <c r="A38" s="84" t="s">
        <v>47</v>
      </c>
      <c r="B38" s="98">
        <f>SUM(B6,B10)</f>
        <v>4255139</v>
      </c>
      <c r="C38" s="84" t="s">
        <v>48</v>
      </c>
      <c r="D38" s="152">
        <f>SUM(E38:H38)</f>
        <v>4255139</v>
      </c>
      <c r="E38" s="96">
        <f>SUM(E7:E36)</f>
        <v>4255139</v>
      </c>
      <c r="F38" s="98">
        <f>SUM(F7:F36)</f>
        <v>0</v>
      </c>
      <c r="G38" s="96">
        <f>SUM(G7:G36)</f>
        <v>0</v>
      </c>
      <c r="H38" s="96">
        <f>SUM(H7:H36)</f>
        <v>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</row>
    <row r="39" spans="1:34" ht="20.25" customHeight="1">
      <c r="A39" s="100"/>
      <c r="B39" s="101"/>
      <c r="C39" s="102"/>
      <c r="D39" s="102"/>
      <c r="E39" s="102"/>
      <c r="F39" s="102"/>
      <c r="G39" s="10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</row>
  </sheetData>
  <sheetProtection/>
  <mergeCells count="1">
    <mergeCell ref="A2:H2"/>
  </mergeCells>
  <printOptions horizontalCentered="1" verticalCentered="1"/>
  <pageMargins left="0.15748031496062992" right="0.15748031496062992" top="0.5905511811023623" bottom="0.5905511811023623" header="0.5905511811023623" footer="0.3937007874015748"/>
  <pageSetup horizontalDpi="300" verticalDpi="300" orientation="landscape" paperSize="9" scale="6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G60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7.5" style="0" customWidth="1"/>
    <col min="5" max="5" width="13.83203125" style="0" customWidth="1"/>
    <col min="6" max="6" width="18.66015625" style="0" customWidth="1"/>
    <col min="7" max="7" width="15.16015625" style="0" customWidth="1"/>
    <col min="8" max="8" width="16" style="0" customWidth="1"/>
    <col min="9" max="10" width="14.66015625" style="0" customWidth="1"/>
    <col min="11" max="11" width="13" style="0" customWidth="1"/>
    <col min="12" max="14" width="12.5" style="0" customWidth="1"/>
    <col min="15" max="15" width="14.83203125" style="0" customWidth="1"/>
    <col min="16" max="17" width="12.16015625" style="0" customWidth="1"/>
    <col min="18" max="20" width="10.66015625" style="0" customWidth="1"/>
    <col min="21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1" width="10.66015625" style="0" customWidth="1"/>
    <col min="32" max="34" width="8.66015625" style="0" customWidth="1"/>
    <col min="35" max="40" width="10.66015625" style="0" customWidth="1"/>
    <col min="41" max="41" width="12" style="0" customWidth="1"/>
    <col min="42" max="42" width="16.66015625" style="0" customWidth="1"/>
    <col min="43" max="46" width="10.66015625" style="0" customWidth="1"/>
    <col min="47" max="47" width="16" style="0" customWidth="1"/>
    <col min="48" max="48" width="14.5" style="0" customWidth="1"/>
    <col min="49" max="51" width="10.66015625" style="0" customWidth="1"/>
    <col min="52" max="52" width="14.33203125" style="0" customWidth="1"/>
    <col min="53" max="54" width="7.66015625" style="0" customWidth="1"/>
    <col min="55" max="55" width="10.66015625" style="0" customWidth="1"/>
    <col min="56" max="63" width="7.66015625" style="0" customWidth="1"/>
    <col min="64" max="64" width="9.66015625" style="0" customWidth="1"/>
    <col min="65" max="67" width="10.66015625" style="0" customWidth="1"/>
    <col min="68" max="68" width="16" style="0" customWidth="1"/>
    <col min="69" max="74" width="10.66015625" style="0" customWidth="1"/>
    <col min="75" max="75" width="10.66015625" style="119" customWidth="1"/>
    <col min="76" max="83" width="10.66015625" style="0" customWidth="1"/>
    <col min="84" max="84" width="11" style="0" customWidth="1"/>
    <col min="85" max="85" width="10.66015625" style="0" customWidth="1"/>
  </cols>
  <sheetData>
    <row r="1" spans="1:8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79"/>
      <c r="AC1" s="79"/>
      <c r="CF1" s="80" t="s">
        <v>138</v>
      </c>
    </row>
    <row r="2" spans="1:84" ht="19.5" customHeight="1">
      <c r="A2" s="182" t="s">
        <v>336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</row>
    <row r="3" spans="1:85" ht="15.75" customHeight="1">
      <c r="A3" s="199" t="s">
        <v>501</v>
      </c>
      <c r="B3" s="199"/>
      <c r="C3" s="199"/>
      <c r="D3" s="19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2"/>
      <c r="BX3" s="30"/>
      <c r="BY3" s="30"/>
      <c r="BZ3" s="30"/>
      <c r="CA3" s="30"/>
      <c r="CB3" s="30"/>
      <c r="CC3" s="30"/>
      <c r="CD3" s="30"/>
      <c r="CE3" s="30"/>
      <c r="CF3" s="6" t="s">
        <v>2</v>
      </c>
      <c r="CG3" s="30"/>
    </row>
    <row r="4" spans="1:85" ht="19.5" customHeight="1">
      <c r="A4" s="189" t="s">
        <v>51</v>
      </c>
      <c r="B4" s="189"/>
      <c r="C4" s="189"/>
      <c r="D4" s="189"/>
      <c r="E4" s="200" t="s">
        <v>52</v>
      </c>
      <c r="F4" s="193" t="s">
        <v>338</v>
      </c>
      <c r="G4" s="194"/>
      <c r="H4" s="194"/>
      <c r="I4" s="194"/>
      <c r="J4" s="194"/>
      <c r="K4" s="194"/>
      <c r="L4" s="194"/>
      <c r="M4" s="194"/>
      <c r="N4" s="194"/>
      <c r="O4" s="194"/>
      <c r="P4" s="186" t="s">
        <v>339</v>
      </c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1" t="s">
        <v>340</v>
      </c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7" t="s">
        <v>341</v>
      </c>
      <c r="BB4" s="178"/>
      <c r="BC4" s="178"/>
      <c r="BD4" s="178"/>
      <c r="BE4" s="178"/>
      <c r="BF4" s="181"/>
      <c r="BG4" s="177" t="s">
        <v>342</v>
      </c>
      <c r="BH4" s="178"/>
      <c r="BI4" s="178"/>
      <c r="BJ4" s="178"/>
      <c r="BK4" s="181"/>
      <c r="BL4" s="206" t="s">
        <v>343</v>
      </c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205" t="s">
        <v>344</v>
      </c>
      <c r="CB4" s="179"/>
      <c r="CC4" s="180"/>
      <c r="CD4" s="205" t="s">
        <v>345</v>
      </c>
      <c r="CE4" s="179"/>
      <c r="CF4" s="180"/>
      <c r="CG4" s="30"/>
    </row>
    <row r="5" spans="1:85" ht="19.5" customHeight="1">
      <c r="A5" s="7" t="s">
        <v>271</v>
      </c>
      <c r="B5" s="7"/>
      <c r="C5" s="77"/>
      <c r="D5" s="196" t="s">
        <v>141</v>
      </c>
      <c r="E5" s="185"/>
      <c r="F5" s="195" t="s">
        <v>67</v>
      </c>
      <c r="G5" s="195" t="s">
        <v>142</v>
      </c>
      <c r="H5" s="195" t="s">
        <v>143</v>
      </c>
      <c r="I5" s="195" t="s">
        <v>144</v>
      </c>
      <c r="J5" s="198" t="s">
        <v>309</v>
      </c>
      <c r="K5" s="195" t="s">
        <v>145</v>
      </c>
      <c r="L5" s="195" t="s">
        <v>310</v>
      </c>
      <c r="M5" s="198" t="s">
        <v>311</v>
      </c>
      <c r="N5" s="201" t="s">
        <v>266</v>
      </c>
      <c r="O5" s="203" t="s">
        <v>267</v>
      </c>
      <c r="P5" s="195" t="s">
        <v>67</v>
      </c>
      <c r="Q5" s="195" t="s">
        <v>146</v>
      </c>
      <c r="R5" s="195" t="s">
        <v>147</v>
      </c>
      <c r="S5" s="195" t="s">
        <v>148</v>
      </c>
      <c r="T5" s="195" t="s">
        <v>149</v>
      </c>
      <c r="U5" s="195" t="s">
        <v>150</v>
      </c>
      <c r="V5" s="195" t="s">
        <v>151</v>
      </c>
      <c r="W5" s="195" t="s">
        <v>152</v>
      </c>
      <c r="X5" s="195" t="s">
        <v>153</v>
      </c>
      <c r="Y5" s="195" t="s">
        <v>154</v>
      </c>
      <c r="Z5" s="201" t="s">
        <v>155</v>
      </c>
      <c r="AA5" s="195" t="s">
        <v>156</v>
      </c>
      <c r="AB5" s="195" t="s">
        <v>157</v>
      </c>
      <c r="AC5" s="195" t="s">
        <v>158</v>
      </c>
      <c r="AD5" s="195" t="s">
        <v>159</v>
      </c>
      <c r="AE5" s="201" t="s">
        <v>160</v>
      </c>
      <c r="AF5" s="195" t="s">
        <v>161</v>
      </c>
      <c r="AG5" s="195" t="s">
        <v>313</v>
      </c>
      <c r="AH5" s="195" t="s">
        <v>162</v>
      </c>
      <c r="AI5" s="195" t="s">
        <v>163</v>
      </c>
      <c r="AJ5" s="195" t="s">
        <v>164</v>
      </c>
      <c r="AK5" s="195" t="s">
        <v>165</v>
      </c>
      <c r="AL5" s="195" t="s">
        <v>166</v>
      </c>
      <c r="AM5" s="201" t="s">
        <v>167</v>
      </c>
      <c r="AN5" s="195" t="s">
        <v>314</v>
      </c>
      <c r="AO5" s="195" t="s">
        <v>168</v>
      </c>
      <c r="AP5" s="185" t="s">
        <v>67</v>
      </c>
      <c r="AQ5" s="185" t="s">
        <v>169</v>
      </c>
      <c r="AR5" s="198" t="s">
        <v>315</v>
      </c>
      <c r="AS5" s="198" t="s">
        <v>316</v>
      </c>
      <c r="AT5" s="185" t="s">
        <v>170</v>
      </c>
      <c r="AU5" s="198" t="s">
        <v>282</v>
      </c>
      <c r="AV5" s="185" t="s">
        <v>171</v>
      </c>
      <c r="AW5" s="185" t="s">
        <v>317</v>
      </c>
      <c r="AX5" s="185" t="s">
        <v>172</v>
      </c>
      <c r="AY5" s="198" t="s">
        <v>281</v>
      </c>
      <c r="AZ5" s="185" t="s">
        <v>173</v>
      </c>
      <c r="BA5" s="185" t="s">
        <v>67</v>
      </c>
      <c r="BB5" s="185" t="s">
        <v>289</v>
      </c>
      <c r="BC5" s="185" t="s">
        <v>290</v>
      </c>
      <c r="BD5" s="185" t="s">
        <v>291</v>
      </c>
      <c r="BE5" s="185" t="s">
        <v>292</v>
      </c>
      <c r="BF5" s="198" t="s">
        <v>293</v>
      </c>
      <c r="BG5" s="185" t="s">
        <v>67</v>
      </c>
      <c r="BH5" s="185" t="s">
        <v>174</v>
      </c>
      <c r="BI5" s="185" t="s">
        <v>175</v>
      </c>
      <c r="BJ5" s="198" t="s">
        <v>294</v>
      </c>
      <c r="BK5" s="198" t="s">
        <v>295</v>
      </c>
      <c r="BL5" s="185" t="s">
        <v>67</v>
      </c>
      <c r="BM5" s="185" t="s">
        <v>176</v>
      </c>
      <c r="BN5" s="185" t="s">
        <v>177</v>
      </c>
      <c r="BO5" s="185" t="s">
        <v>178</v>
      </c>
      <c r="BP5" s="185" t="s">
        <v>179</v>
      </c>
      <c r="BQ5" s="185" t="s">
        <v>180</v>
      </c>
      <c r="BR5" s="185" t="s">
        <v>181</v>
      </c>
      <c r="BS5" s="185" t="s">
        <v>182</v>
      </c>
      <c r="BT5" s="185" t="s">
        <v>185</v>
      </c>
      <c r="BU5" s="185" t="s">
        <v>186</v>
      </c>
      <c r="BV5" s="185" t="s">
        <v>187</v>
      </c>
      <c r="BW5" s="185" t="s">
        <v>188</v>
      </c>
      <c r="BX5" s="202" t="s">
        <v>183</v>
      </c>
      <c r="BY5" s="185" t="s">
        <v>184</v>
      </c>
      <c r="BZ5" s="185" t="s">
        <v>287</v>
      </c>
      <c r="CA5" s="198" t="s">
        <v>320</v>
      </c>
      <c r="CB5" s="198" t="s">
        <v>296</v>
      </c>
      <c r="CC5" s="198" t="s">
        <v>297</v>
      </c>
      <c r="CD5" s="198" t="s">
        <v>320</v>
      </c>
      <c r="CE5" s="198" t="s">
        <v>288</v>
      </c>
      <c r="CF5" s="185" t="s">
        <v>140</v>
      </c>
      <c r="CG5" s="30"/>
    </row>
    <row r="6" spans="1:85" ht="16.5" customHeight="1">
      <c r="A6" s="16" t="s">
        <v>72</v>
      </c>
      <c r="B6" s="15" t="s">
        <v>73</v>
      </c>
      <c r="C6" s="17" t="s">
        <v>74</v>
      </c>
      <c r="D6" s="197"/>
      <c r="E6" s="198"/>
      <c r="F6" s="185"/>
      <c r="G6" s="185"/>
      <c r="H6" s="185"/>
      <c r="I6" s="185"/>
      <c r="J6" s="195"/>
      <c r="K6" s="185"/>
      <c r="L6" s="185"/>
      <c r="M6" s="195"/>
      <c r="N6" s="202"/>
      <c r="O6" s="204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202"/>
      <c r="AA6" s="185"/>
      <c r="AB6" s="185"/>
      <c r="AC6" s="185"/>
      <c r="AD6" s="185"/>
      <c r="AE6" s="202"/>
      <c r="AF6" s="185"/>
      <c r="AG6" s="185"/>
      <c r="AH6" s="185"/>
      <c r="AI6" s="185"/>
      <c r="AJ6" s="185"/>
      <c r="AK6" s="185"/>
      <c r="AL6" s="185"/>
      <c r="AM6" s="202"/>
      <c r="AN6" s="185"/>
      <c r="AO6" s="185"/>
      <c r="AP6" s="185"/>
      <c r="AQ6" s="185"/>
      <c r="AR6" s="195"/>
      <c r="AS6" s="195"/>
      <c r="AT6" s="185"/>
      <c r="AU6" s="195"/>
      <c r="AV6" s="185"/>
      <c r="AW6" s="185"/>
      <c r="AX6" s="185"/>
      <c r="AY6" s="195"/>
      <c r="AZ6" s="185"/>
      <c r="BA6" s="185"/>
      <c r="BB6" s="185"/>
      <c r="BC6" s="185"/>
      <c r="BD6" s="185"/>
      <c r="BE6" s="185"/>
      <c r="BF6" s="195"/>
      <c r="BG6" s="185"/>
      <c r="BH6" s="185"/>
      <c r="BI6" s="185"/>
      <c r="BJ6" s="195"/>
      <c r="BK6" s="19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202"/>
      <c r="BY6" s="185"/>
      <c r="BZ6" s="185"/>
      <c r="CA6" s="195"/>
      <c r="CB6" s="195"/>
      <c r="CC6" s="195"/>
      <c r="CD6" s="195"/>
      <c r="CE6" s="195"/>
      <c r="CF6" s="185"/>
      <c r="CG6" s="30"/>
    </row>
    <row r="7" spans="1:85" ht="24" customHeight="1">
      <c r="A7" s="67"/>
      <c r="B7" s="67"/>
      <c r="C7" s="67"/>
      <c r="D7" s="67" t="s">
        <v>52</v>
      </c>
      <c r="E7" s="66">
        <f>F7+P7+AP7+BL7</f>
        <v>4255139</v>
      </c>
      <c r="F7" s="66">
        <f>SUM(G7:O7)</f>
        <v>1786212</v>
      </c>
      <c r="G7" s="66">
        <f aca="true" t="shared" si="0" ref="G7:BR7">G8+G20+G23+G35+G38+G43+G54+G58</f>
        <v>578400</v>
      </c>
      <c r="H7" s="66">
        <f t="shared" si="0"/>
        <v>370032</v>
      </c>
      <c r="I7" s="66">
        <f t="shared" si="0"/>
        <v>28325</v>
      </c>
      <c r="J7" s="66">
        <f t="shared" si="0"/>
        <v>0</v>
      </c>
      <c r="K7" s="66">
        <f t="shared" si="0"/>
        <v>163176</v>
      </c>
      <c r="L7" s="66">
        <f t="shared" si="0"/>
        <v>227986</v>
      </c>
      <c r="M7" s="66">
        <f t="shared" si="0"/>
        <v>0</v>
      </c>
      <c r="N7" s="66">
        <f t="shared" si="0"/>
        <v>136792</v>
      </c>
      <c r="O7" s="66">
        <f t="shared" si="0"/>
        <v>281501</v>
      </c>
      <c r="P7" s="66">
        <f>SUM(Q7:AO7)</f>
        <v>1215932</v>
      </c>
      <c r="Q7" s="66">
        <f t="shared" si="0"/>
        <v>428006</v>
      </c>
      <c r="R7" s="66">
        <f t="shared" si="0"/>
        <v>0</v>
      </c>
      <c r="S7" s="66">
        <f t="shared" si="0"/>
        <v>0</v>
      </c>
      <c r="T7" s="66">
        <f t="shared" si="0"/>
        <v>0</v>
      </c>
      <c r="U7" s="66">
        <f t="shared" si="0"/>
        <v>15000</v>
      </c>
      <c r="V7" s="66">
        <f t="shared" si="0"/>
        <v>21000</v>
      </c>
      <c r="W7" s="66">
        <f t="shared" si="0"/>
        <v>0</v>
      </c>
      <c r="X7" s="66">
        <f t="shared" si="0"/>
        <v>0</v>
      </c>
      <c r="Y7" s="66">
        <f t="shared" si="0"/>
        <v>64200</v>
      </c>
      <c r="Z7" s="66">
        <f t="shared" si="0"/>
        <v>0</v>
      </c>
      <c r="AA7" s="66">
        <f t="shared" si="0"/>
        <v>0</v>
      </c>
      <c r="AB7" s="66">
        <f t="shared" si="0"/>
        <v>0</v>
      </c>
      <c r="AC7" s="66">
        <f t="shared" si="0"/>
        <v>2000</v>
      </c>
      <c r="AD7" s="66">
        <f t="shared" si="0"/>
        <v>0</v>
      </c>
      <c r="AE7" s="66">
        <f t="shared" si="0"/>
        <v>76000</v>
      </c>
      <c r="AF7" s="66">
        <f t="shared" si="0"/>
        <v>0</v>
      </c>
      <c r="AG7" s="66">
        <f t="shared" si="0"/>
        <v>0</v>
      </c>
      <c r="AH7" s="66">
        <f t="shared" si="0"/>
        <v>0</v>
      </c>
      <c r="AI7" s="66">
        <f t="shared" si="0"/>
        <v>0</v>
      </c>
      <c r="AJ7" s="66">
        <f t="shared" si="0"/>
        <v>0</v>
      </c>
      <c r="AK7" s="66">
        <f t="shared" si="0"/>
        <v>25641</v>
      </c>
      <c r="AL7" s="66">
        <f t="shared" si="0"/>
        <v>24525</v>
      </c>
      <c r="AM7" s="66">
        <f t="shared" si="0"/>
        <v>0</v>
      </c>
      <c r="AN7" s="66">
        <f t="shared" si="0"/>
        <v>80400</v>
      </c>
      <c r="AO7" s="66">
        <f t="shared" si="0"/>
        <v>479160</v>
      </c>
      <c r="AP7" s="66">
        <f>SUM(AQ7:AZ7)</f>
        <v>1233995</v>
      </c>
      <c r="AQ7" s="66">
        <f t="shared" si="0"/>
        <v>0</v>
      </c>
      <c r="AR7" s="66">
        <f t="shared" si="0"/>
        <v>0</v>
      </c>
      <c r="AS7" s="66">
        <f t="shared" si="0"/>
        <v>0</v>
      </c>
      <c r="AT7" s="66">
        <f t="shared" si="0"/>
        <v>0</v>
      </c>
      <c r="AU7" s="66">
        <f t="shared" si="0"/>
        <v>478140</v>
      </c>
      <c r="AV7" s="66">
        <f t="shared" si="0"/>
        <v>389280</v>
      </c>
      <c r="AW7" s="66">
        <f t="shared" si="0"/>
        <v>0</v>
      </c>
      <c r="AX7" s="66">
        <f t="shared" si="0"/>
        <v>0</v>
      </c>
      <c r="AY7" s="66">
        <f t="shared" si="0"/>
        <v>960</v>
      </c>
      <c r="AZ7" s="66">
        <f t="shared" si="0"/>
        <v>365615</v>
      </c>
      <c r="BA7" s="66">
        <f t="shared" si="0"/>
        <v>0</v>
      </c>
      <c r="BB7" s="66">
        <f t="shared" si="0"/>
        <v>0</v>
      </c>
      <c r="BC7" s="66">
        <f t="shared" si="0"/>
        <v>0</v>
      </c>
      <c r="BD7" s="66">
        <f t="shared" si="0"/>
        <v>0</v>
      </c>
      <c r="BE7" s="66">
        <f t="shared" si="0"/>
        <v>0</v>
      </c>
      <c r="BF7" s="66">
        <f t="shared" si="0"/>
        <v>0</v>
      </c>
      <c r="BG7" s="66">
        <f t="shared" si="0"/>
        <v>0</v>
      </c>
      <c r="BH7" s="66">
        <f t="shared" si="0"/>
        <v>0</v>
      </c>
      <c r="BI7" s="66">
        <f t="shared" si="0"/>
        <v>0</v>
      </c>
      <c r="BJ7" s="66">
        <f t="shared" si="0"/>
        <v>0</v>
      </c>
      <c r="BK7" s="66">
        <f t="shared" si="0"/>
        <v>0</v>
      </c>
      <c r="BL7" s="66">
        <f>SUM(BM7:BZ7)</f>
        <v>19000</v>
      </c>
      <c r="BM7" s="66">
        <f t="shared" si="0"/>
        <v>0</v>
      </c>
      <c r="BN7" s="66">
        <f t="shared" si="0"/>
        <v>0</v>
      </c>
      <c r="BO7" s="66">
        <f t="shared" si="0"/>
        <v>0</v>
      </c>
      <c r="BP7" s="66">
        <f t="shared" si="0"/>
        <v>0</v>
      </c>
      <c r="BQ7" s="66">
        <f t="shared" si="0"/>
        <v>0</v>
      </c>
      <c r="BR7" s="66">
        <f t="shared" si="0"/>
        <v>0</v>
      </c>
      <c r="BS7" s="66">
        <f aca="true" t="shared" si="1" ref="BS7:CF7">BS8+BS20+BS23+BS35+BS38+BS43+BS54+BS58</f>
        <v>0</v>
      </c>
      <c r="BT7" s="66">
        <f t="shared" si="1"/>
        <v>0</v>
      </c>
      <c r="BU7" s="66">
        <f t="shared" si="1"/>
        <v>0</v>
      </c>
      <c r="BV7" s="66">
        <f t="shared" si="1"/>
        <v>0</v>
      </c>
      <c r="BW7" s="66">
        <f t="shared" si="1"/>
        <v>0</v>
      </c>
      <c r="BX7" s="66">
        <f t="shared" si="1"/>
        <v>0</v>
      </c>
      <c r="BY7" s="66">
        <f t="shared" si="1"/>
        <v>0</v>
      </c>
      <c r="BZ7" s="66">
        <f t="shared" si="1"/>
        <v>19000</v>
      </c>
      <c r="CA7" s="66">
        <f t="shared" si="1"/>
        <v>0</v>
      </c>
      <c r="CB7" s="66">
        <f t="shared" si="1"/>
        <v>0</v>
      </c>
      <c r="CC7" s="66">
        <f t="shared" si="1"/>
        <v>0</v>
      </c>
      <c r="CD7" s="66">
        <f t="shared" si="1"/>
        <v>0</v>
      </c>
      <c r="CE7" s="66">
        <f t="shared" si="1"/>
        <v>0</v>
      </c>
      <c r="CF7" s="66">
        <f t="shared" si="1"/>
        <v>0</v>
      </c>
      <c r="CG7" s="81"/>
    </row>
    <row r="8" spans="1:85" ht="27" customHeight="1">
      <c r="A8" s="139" t="s">
        <v>87</v>
      </c>
      <c r="B8" s="139"/>
      <c r="C8" s="139"/>
      <c r="D8" s="135" t="s">
        <v>367</v>
      </c>
      <c r="E8" s="66">
        <f aca="true" t="shared" si="2" ref="E8:E60">F8+P8+AP8+BL8</f>
        <v>1473619</v>
      </c>
      <c r="F8" s="66">
        <f aca="true" t="shared" si="3" ref="F8:F60">SUM(G8:O8)</f>
        <v>927367</v>
      </c>
      <c r="G8" s="145">
        <f aca="true" t="shared" si="4" ref="G8:BR8">G9+G11+G13+G16+G18</f>
        <v>378888</v>
      </c>
      <c r="H8" s="145">
        <f t="shared" si="4"/>
        <v>324912</v>
      </c>
      <c r="I8" s="145">
        <f t="shared" si="4"/>
        <v>26155</v>
      </c>
      <c r="J8" s="145">
        <f t="shared" si="4"/>
        <v>0</v>
      </c>
      <c r="K8" s="145">
        <f t="shared" si="4"/>
        <v>53412</v>
      </c>
      <c r="L8" s="145">
        <f t="shared" si="4"/>
        <v>0</v>
      </c>
      <c r="M8" s="145">
        <f t="shared" si="4"/>
        <v>0</v>
      </c>
      <c r="N8" s="145">
        <f t="shared" si="4"/>
        <v>0</v>
      </c>
      <c r="O8" s="145">
        <f t="shared" si="4"/>
        <v>144000</v>
      </c>
      <c r="P8" s="66">
        <f aca="true" t="shared" si="5" ref="P8:P60">SUM(Q8:AO8)</f>
        <v>545532</v>
      </c>
      <c r="Q8" s="145">
        <f t="shared" si="4"/>
        <v>253206</v>
      </c>
      <c r="R8" s="145">
        <f t="shared" si="4"/>
        <v>0</v>
      </c>
      <c r="S8" s="145">
        <f t="shared" si="4"/>
        <v>0</v>
      </c>
      <c r="T8" s="145">
        <f t="shared" si="4"/>
        <v>0</v>
      </c>
      <c r="U8" s="145">
        <f t="shared" si="4"/>
        <v>15000</v>
      </c>
      <c r="V8" s="145">
        <f t="shared" si="4"/>
        <v>21000</v>
      </c>
      <c r="W8" s="145">
        <f t="shared" si="4"/>
        <v>0</v>
      </c>
      <c r="X8" s="145">
        <f t="shared" si="4"/>
        <v>0</v>
      </c>
      <c r="Y8" s="145">
        <f t="shared" si="4"/>
        <v>46960</v>
      </c>
      <c r="Z8" s="145">
        <f t="shared" si="4"/>
        <v>0</v>
      </c>
      <c r="AA8" s="145">
        <f t="shared" si="4"/>
        <v>0</v>
      </c>
      <c r="AB8" s="145">
        <f t="shared" si="4"/>
        <v>0</v>
      </c>
      <c r="AC8" s="145">
        <f t="shared" si="4"/>
        <v>2000</v>
      </c>
      <c r="AD8" s="145">
        <f t="shared" si="4"/>
        <v>0</v>
      </c>
      <c r="AE8" s="145">
        <f t="shared" si="4"/>
        <v>53840</v>
      </c>
      <c r="AF8" s="145">
        <f t="shared" si="4"/>
        <v>0</v>
      </c>
      <c r="AG8" s="145">
        <f t="shared" si="4"/>
        <v>0</v>
      </c>
      <c r="AH8" s="145">
        <f t="shared" si="4"/>
        <v>0</v>
      </c>
      <c r="AI8" s="145">
        <f t="shared" si="4"/>
        <v>0</v>
      </c>
      <c r="AJ8" s="145">
        <f t="shared" si="4"/>
        <v>0</v>
      </c>
      <c r="AK8" s="145">
        <f t="shared" si="4"/>
        <v>25641</v>
      </c>
      <c r="AL8" s="145">
        <f t="shared" si="4"/>
        <v>24525</v>
      </c>
      <c r="AM8" s="145">
        <f t="shared" si="4"/>
        <v>0</v>
      </c>
      <c r="AN8" s="145">
        <f t="shared" si="4"/>
        <v>80400</v>
      </c>
      <c r="AO8" s="145">
        <f t="shared" si="4"/>
        <v>22960</v>
      </c>
      <c r="AP8" s="66">
        <f aca="true" t="shared" si="6" ref="AP8:AP60">SUM(AQ8:AZ8)</f>
        <v>720</v>
      </c>
      <c r="AQ8" s="145">
        <f t="shared" si="4"/>
        <v>0</v>
      </c>
      <c r="AR8" s="145">
        <f t="shared" si="4"/>
        <v>0</v>
      </c>
      <c r="AS8" s="145">
        <f t="shared" si="4"/>
        <v>0</v>
      </c>
      <c r="AT8" s="145">
        <f t="shared" si="4"/>
        <v>0</v>
      </c>
      <c r="AU8" s="145">
        <f t="shared" si="4"/>
        <v>0</v>
      </c>
      <c r="AV8" s="145">
        <f t="shared" si="4"/>
        <v>0</v>
      </c>
      <c r="AW8" s="145">
        <f t="shared" si="4"/>
        <v>0</v>
      </c>
      <c r="AX8" s="145">
        <f t="shared" si="4"/>
        <v>0</v>
      </c>
      <c r="AY8" s="145">
        <f t="shared" si="4"/>
        <v>720</v>
      </c>
      <c r="AZ8" s="145">
        <f t="shared" si="4"/>
        <v>0</v>
      </c>
      <c r="BA8" s="145">
        <f t="shared" si="4"/>
        <v>0</v>
      </c>
      <c r="BB8" s="145">
        <f t="shared" si="4"/>
        <v>0</v>
      </c>
      <c r="BC8" s="145">
        <f t="shared" si="4"/>
        <v>0</v>
      </c>
      <c r="BD8" s="145">
        <f t="shared" si="4"/>
        <v>0</v>
      </c>
      <c r="BE8" s="145">
        <f t="shared" si="4"/>
        <v>0</v>
      </c>
      <c r="BF8" s="145">
        <f t="shared" si="4"/>
        <v>0</v>
      </c>
      <c r="BG8" s="145">
        <f t="shared" si="4"/>
        <v>0</v>
      </c>
      <c r="BH8" s="145">
        <f t="shared" si="4"/>
        <v>0</v>
      </c>
      <c r="BI8" s="145">
        <f t="shared" si="4"/>
        <v>0</v>
      </c>
      <c r="BJ8" s="145">
        <f t="shared" si="4"/>
        <v>0</v>
      </c>
      <c r="BK8" s="145">
        <f t="shared" si="4"/>
        <v>0</v>
      </c>
      <c r="BL8" s="66">
        <f aca="true" t="shared" si="7" ref="BL8:BL60">SUM(BM8:BZ8)</f>
        <v>0</v>
      </c>
      <c r="BM8" s="145">
        <f t="shared" si="4"/>
        <v>0</v>
      </c>
      <c r="BN8" s="145">
        <f t="shared" si="4"/>
        <v>0</v>
      </c>
      <c r="BO8" s="145">
        <f t="shared" si="4"/>
        <v>0</v>
      </c>
      <c r="BP8" s="145">
        <f t="shared" si="4"/>
        <v>0</v>
      </c>
      <c r="BQ8" s="145">
        <f t="shared" si="4"/>
        <v>0</v>
      </c>
      <c r="BR8" s="145">
        <f t="shared" si="4"/>
        <v>0</v>
      </c>
      <c r="BS8" s="145">
        <f aca="true" t="shared" si="8" ref="BS8:CF8">BS9+BS11+BS13+BS16+BS18</f>
        <v>0</v>
      </c>
      <c r="BT8" s="145">
        <f t="shared" si="8"/>
        <v>0</v>
      </c>
      <c r="BU8" s="145">
        <f t="shared" si="8"/>
        <v>0</v>
      </c>
      <c r="BV8" s="145">
        <f t="shared" si="8"/>
        <v>0</v>
      </c>
      <c r="BW8" s="145">
        <f t="shared" si="8"/>
        <v>0</v>
      </c>
      <c r="BX8" s="145">
        <f t="shared" si="8"/>
        <v>0</v>
      </c>
      <c r="BY8" s="145">
        <f t="shared" si="8"/>
        <v>0</v>
      </c>
      <c r="BZ8" s="145">
        <f t="shared" si="8"/>
        <v>0</v>
      </c>
      <c r="CA8" s="145">
        <f t="shared" si="8"/>
        <v>0</v>
      </c>
      <c r="CB8" s="145">
        <f t="shared" si="8"/>
        <v>0</v>
      </c>
      <c r="CC8" s="145">
        <f t="shared" si="8"/>
        <v>0</v>
      </c>
      <c r="CD8" s="145">
        <f t="shared" si="8"/>
        <v>0</v>
      </c>
      <c r="CE8" s="145">
        <f t="shared" si="8"/>
        <v>0</v>
      </c>
      <c r="CF8" s="145">
        <f t="shared" si="8"/>
        <v>0</v>
      </c>
      <c r="CG8" s="34"/>
    </row>
    <row r="9" spans="1:84" ht="27" customHeight="1">
      <c r="A9" s="140">
        <v>201</v>
      </c>
      <c r="B9" s="141" t="s">
        <v>419</v>
      </c>
      <c r="C9" s="140"/>
      <c r="D9" s="135" t="s">
        <v>368</v>
      </c>
      <c r="E9" s="66">
        <f t="shared" si="2"/>
        <v>1201147</v>
      </c>
      <c r="F9" s="66">
        <f t="shared" si="3"/>
        <v>775495</v>
      </c>
      <c r="G9" s="145">
        <f aca="true" t="shared" si="9" ref="G9:BR9">G10</f>
        <v>313860</v>
      </c>
      <c r="H9" s="145">
        <f t="shared" si="9"/>
        <v>315480</v>
      </c>
      <c r="I9" s="145">
        <f t="shared" si="9"/>
        <v>26155</v>
      </c>
      <c r="J9" s="145">
        <f t="shared" si="9"/>
        <v>0</v>
      </c>
      <c r="K9" s="145">
        <f t="shared" si="9"/>
        <v>0</v>
      </c>
      <c r="L9" s="145">
        <f t="shared" si="9"/>
        <v>0</v>
      </c>
      <c r="M9" s="145">
        <f t="shared" si="9"/>
        <v>0</v>
      </c>
      <c r="N9" s="145">
        <f t="shared" si="9"/>
        <v>0</v>
      </c>
      <c r="O9" s="145">
        <f t="shared" si="9"/>
        <v>120000</v>
      </c>
      <c r="P9" s="66">
        <f t="shared" si="5"/>
        <v>425052</v>
      </c>
      <c r="Q9" s="145">
        <f t="shared" si="9"/>
        <v>169486</v>
      </c>
      <c r="R9" s="145">
        <f t="shared" si="9"/>
        <v>0</v>
      </c>
      <c r="S9" s="145">
        <f t="shared" si="9"/>
        <v>0</v>
      </c>
      <c r="T9" s="145">
        <f t="shared" si="9"/>
        <v>0</v>
      </c>
      <c r="U9" s="145">
        <f t="shared" si="9"/>
        <v>15000</v>
      </c>
      <c r="V9" s="145">
        <f t="shared" si="9"/>
        <v>21000</v>
      </c>
      <c r="W9" s="145">
        <f t="shared" si="9"/>
        <v>0</v>
      </c>
      <c r="X9" s="145">
        <f t="shared" si="9"/>
        <v>0</v>
      </c>
      <c r="Y9" s="145">
        <f t="shared" si="9"/>
        <v>42000</v>
      </c>
      <c r="Z9" s="145">
        <f t="shared" si="9"/>
        <v>0</v>
      </c>
      <c r="AA9" s="145">
        <f t="shared" si="9"/>
        <v>0</v>
      </c>
      <c r="AB9" s="145">
        <f t="shared" si="9"/>
        <v>0</v>
      </c>
      <c r="AC9" s="145">
        <f t="shared" si="9"/>
        <v>2000</v>
      </c>
      <c r="AD9" s="145">
        <f t="shared" si="9"/>
        <v>0</v>
      </c>
      <c r="AE9" s="145">
        <f t="shared" si="9"/>
        <v>45000</v>
      </c>
      <c r="AF9" s="145">
        <f t="shared" si="9"/>
        <v>0</v>
      </c>
      <c r="AG9" s="145">
        <f t="shared" si="9"/>
        <v>0</v>
      </c>
      <c r="AH9" s="145">
        <f t="shared" si="9"/>
        <v>0</v>
      </c>
      <c r="AI9" s="145">
        <f t="shared" si="9"/>
        <v>0</v>
      </c>
      <c r="AJ9" s="145">
        <f t="shared" si="9"/>
        <v>0</v>
      </c>
      <c r="AK9" s="145">
        <f t="shared" si="9"/>
        <v>25641</v>
      </c>
      <c r="AL9" s="145">
        <f t="shared" si="9"/>
        <v>24525</v>
      </c>
      <c r="AM9" s="145">
        <f t="shared" si="9"/>
        <v>0</v>
      </c>
      <c r="AN9" s="145">
        <f t="shared" si="9"/>
        <v>80400</v>
      </c>
      <c r="AO9" s="145">
        <f t="shared" si="9"/>
        <v>0</v>
      </c>
      <c r="AP9" s="66">
        <f t="shared" si="6"/>
        <v>600</v>
      </c>
      <c r="AQ9" s="145">
        <f t="shared" si="9"/>
        <v>0</v>
      </c>
      <c r="AR9" s="145">
        <f t="shared" si="9"/>
        <v>0</v>
      </c>
      <c r="AS9" s="145">
        <f t="shared" si="9"/>
        <v>0</v>
      </c>
      <c r="AT9" s="145">
        <f t="shared" si="9"/>
        <v>0</v>
      </c>
      <c r="AU9" s="145">
        <f t="shared" si="9"/>
        <v>0</v>
      </c>
      <c r="AV9" s="145">
        <f t="shared" si="9"/>
        <v>0</v>
      </c>
      <c r="AW9" s="145">
        <f t="shared" si="9"/>
        <v>0</v>
      </c>
      <c r="AX9" s="145">
        <f t="shared" si="9"/>
        <v>0</v>
      </c>
      <c r="AY9" s="145">
        <f t="shared" si="9"/>
        <v>600</v>
      </c>
      <c r="AZ9" s="145">
        <f t="shared" si="9"/>
        <v>0</v>
      </c>
      <c r="BA9" s="145">
        <f t="shared" si="9"/>
        <v>0</v>
      </c>
      <c r="BB9" s="145">
        <f t="shared" si="9"/>
        <v>0</v>
      </c>
      <c r="BC9" s="145">
        <f t="shared" si="9"/>
        <v>0</v>
      </c>
      <c r="BD9" s="145">
        <f t="shared" si="9"/>
        <v>0</v>
      </c>
      <c r="BE9" s="145">
        <f t="shared" si="9"/>
        <v>0</v>
      </c>
      <c r="BF9" s="145">
        <f t="shared" si="9"/>
        <v>0</v>
      </c>
      <c r="BG9" s="145">
        <f t="shared" si="9"/>
        <v>0</v>
      </c>
      <c r="BH9" s="145">
        <f t="shared" si="9"/>
        <v>0</v>
      </c>
      <c r="BI9" s="145">
        <f t="shared" si="9"/>
        <v>0</v>
      </c>
      <c r="BJ9" s="145">
        <f t="shared" si="9"/>
        <v>0</v>
      </c>
      <c r="BK9" s="145">
        <f t="shared" si="9"/>
        <v>0</v>
      </c>
      <c r="BL9" s="66">
        <f t="shared" si="7"/>
        <v>0</v>
      </c>
      <c r="BM9" s="145">
        <f t="shared" si="9"/>
        <v>0</v>
      </c>
      <c r="BN9" s="145">
        <f t="shared" si="9"/>
        <v>0</v>
      </c>
      <c r="BO9" s="145">
        <f t="shared" si="9"/>
        <v>0</v>
      </c>
      <c r="BP9" s="145">
        <f t="shared" si="9"/>
        <v>0</v>
      </c>
      <c r="BQ9" s="145">
        <f t="shared" si="9"/>
        <v>0</v>
      </c>
      <c r="BR9" s="145">
        <f t="shared" si="9"/>
        <v>0</v>
      </c>
      <c r="BS9" s="145">
        <f aca="true" t="shared" si="10" ref="BS9:CF9">BS10</f>
        <v>0</v>
      </c>
      <c r="BT9" s="145">
        <f t="shared" si="10"/>
        <v>0</v>
      </c>
      <c r="BU9" s="145">
        <f t="shared" si="10"/>
        <v>0</v>
      </c>
      <c r="BV9" s="145">
        <f t="shared" si="10"/>
        <v>0</v>
      </c>
      <c r="BW9" s="145">
        <f t="shared" si="10"/>
        <v>0</v>
      </c>
      <c r="BX9" s="145">
        <f t="shared" si="10"/>
        <v>0</v>
      </c>
      <c r="BY9" s="145">
        <f t="shared" si="10"/>
        <v>0</v>
      </c>
      <c r="BZ9" s="145">
        <f t="shared" si="10"/>
        <v>0</v>
      </c>
      <c r="CA9" s="145">
        <f t="shared" si="10"/>
        <v>0</v>
      </c>
      <c r="CB9" s="145">
        <f t="shared" si="10"/>
        <v>0</v>
      </c>
      <c r="CC9" s="145">
        <f t="shared" si="10"/>
        <v>0</v>
      </c>
      <c r="CD9" s="145">
        <f t="shared" si="10"/>
        <v>0</v>
      </c>
      <c r="CE9" s="145">
        <f t="shared" si="10"/>
        <v>0</v>
      </c>
      <c r="CF9" s="145">
        <f t="shared" si="10"/>
        <v>0</v>
      </c>
    </row>
    <row r="10" spans="1:84" ht="27" customHeight="1">
      <c r="A10" s="140">
        <v>201</v>
      </c>
      <c r="B10" s="141" t="s">
        <v>419</v>
      </c>
      <c r="C10" s="140" t="s">
        <v>75</v>
      </c>
      <c r="D10" s="135" t="s">
        <v>369</v>
      </c>
      <c r="E10" s="66">
        <f t="shared" si="2"/>
        <v>1201147</v>
      </c>
      <c r="F10" s="66">
        <f t="shared" si="3"/>
        <v>775495</v>
      </c>
      <c r="G10" s="145">
        <v>313860</v>
      </c>
      <c r="H10" s="145">
        <v>315480</v>
      </c>
      <c r="I10" s="145">
        <v>26155</v>
      </c>
      <c r="J10" s="145"/>
      <c r="K10" s="145"/>
      <c r="L10" s="163"/>
      <c r="M10" s="163"/>
      <c r="N10" s="163"/>
      <c r="O10" s="163">
        <v>120000</v>
      </c>
      <c r="P10" s="66">
        <f t="shared" si="5"/>
        <v>425052</v>
      </c>
      <c r="Q10" s="163">
        <v>169486</v>
      </c>
      <c r="R10" s="163"/>
      <c r="S10" s="163"/>
      <c r="T10" s="164"/>
      <c r="U10" s="164">
        <v>15000</v>
      </c>
      <c r="V10" s="164">
        <v>21000</v>
      </c>
      <c r="W10" s="164"/>
      <c r="X10" s="164"/>
      <c r="Y10" s="164">
        <v>42000</v>
      </c>
      <c r="Z10" s="164"/>
      <c r="AA10" s="164"/>
      <c r="AB10" s="164"/>
      <c r="AC10" s="164">
        <v>2000</v>
      </c>
      <c r="AD10" s="164"/>
      <c r="AE10" s="164">
        <v>45000</v>
      </c>
      <c r="AF10" s="164"/>
      <c r="AG10" s="164"/>
      <c r="AH10" s="164"/>
      <c r="AI10" s="163"/>
      <c r="AJ10" s="163"/>
      <c r="AK10" s="163">
        <v>25641</v>
      </c>
      <c r="AL10" s="163">
        <v>24525</v>
      </c>
      <c r="AM10" s="163"/>
      <c r="AN10" s="163">
        <v>80400</v>
      </c>
      <c r="AO10" s="163"/>
      <c r="AP10" s="66">
        <f t="shared" si="6"/>
        <v>600</v>
      </c>
      <c r="AQ10" s="163"/>
      <c r="AR10" s="163"/>
      <c r="AS10" s="163"/>
      <c r="AT10" s="163"/>
      <c r="AU10" s="163"/>
      <c r="AV10" s="163"/>
      <c r="AW10" s="163"/>
      <c r="AX10" s="163"/>
      <c r="AY10" s="163">
        <v>600</v>
      </c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66">
        <f t="shared" si="7"/>
        <v>0</v>
      </c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5"/>
      <c r="BX10" s="164"/>
      <c r="BY10" s="164"/>
      <c r="BZ10" s="164"/>
      <c r="CA10" s="164"/>
      <c r="CB10" s="164"/>
      <c r="CC10" s="164"/>
      <c r="CD10" s="164"/>
      <c r="CE10" s="164"/>
      <c r="CF10" s="164"/>
    </row>
    <row r="11" spans="1:84" ht="21" customHeight="1">
      <c r="A11" s="141" t="s">
        <v>420</v>
      </c>
      <c r="B11" s="140" t="s">
        <v>77</v>
      </c>
      <c r="C11" s="140"/>
      <c r="D11" s="135" t="s">
        <v>370</v>
      </c>
      <c r="E11" s="66">
        <f t="shared" si="2"/>
        <v>15720</v>
      </c>
      <c r="F11" s="66">
        <f t="shared" si="3"/>
        <v>0</v>
      </c>
      <c r="G11" s="145">
        <f aca="true" t="shared" si="11" ref="G11:BR11">G12</f>
        <v>0</v>
      </c>
      <c r="H11" s="145">
        <f t="shared" si="11"/>
        <v>0</v>
      </c>
      <c r="I11" s="145">
        <f t="shared" si="11"/>
        <v>0</v>
      </c>
      <c r="J11" s="145">
        <f t="shared" si="11"/>
        <v>0</v>
      </c>
      <c r="K11" s="145">
        <f t="shared" si="11"/>
        <v>0</v>
      </c>
      <c r="L11" s="145">
        <f t="shared" si="11"/>
        <v>0</v>
      </c>
      <c r="M11" s="145">
        <f t="shared" si="11"/>
        <v>0</v>
      </c>
      <c r="N11" s="145">
        <f t="shared" si="11"/>
        <v>0</v>
      </c>
      <c r="O11" s="145">
        <f t="shared" si="11"/>
        <v>0</v>
      </c>
      <c r="P11" s="66">
        <f t="shared" si="5"/>
        <v>15720</v>
      </c>
      <c r="Q11" s="145">
        <f t="shared" si="11"/>
        <v>15720</v>
      </c>
      <c r="R11" s="145">
        <f t="shared" si="11"/>
        <v>0</v>
      </c>
      <c r="S11" s="145">
        <f t="shared" si="11"/>
        <v>0</v>
      </c>
      <c r="T11" s="145">
        <f t="shared" si="11"/>
        <v>0</v>
      </c>
      <c r="U11" s="145">
        <f t="shared" si="11"/>
        <v>0</v>
      </c>
      <c r="V11" s="145">
        <f t="shared" si="11"/>
        <v>0</v>
      </c>
      <c r="W11" s="145">
        <f t="shared" si="11"/>
        <v>0</v>
      </c>
      <c r="X11" s="145">
        <f t="shared" si="11"/>
        <v>0</v>
      </c>
      <c r="Y11" s="145">
        <f t="shared" si="11"/>
        <v>0</v>
      </c>
      <c r="Z11" s="145">
        <f t="shared" si="11"/>
        <v>0</v>
      </c>
      <c r="AA11" s="145">
        <f t="shared" si="11"/>
        <v>0</v>
      </c>
      <c r="AB11" s="145">
        <f t="shared" si="11"/>
        <v>0</v>
      </c>
      <c r="AC11" s="145">
        <f t="shared" si="11"/>
        <v>0</v>
      </c>
      <c r="AD11" s="145">
        <f t="shared" si="11"/>
        <v>0</v>
      </c>
      <c r="AE11" s="145">
        <f t="shared" si="11"/>
        <v>0</v>
      </c>
      <c r="AF11" s="145">
        <f t="shared" si="11"/>
        <v>0</v>
      </c>
      <c r="AG11" s="145">
        <f t="shared" si="11"/>
        <v>0</v>
      </c>
      <c r="AH11" s="145">
        <f t="shared" si="11"/>
        <v>0</v>
      </c>
      <c r="AI11" s="145">
        <f t="shared" si="11"/>
        <v>0</v>
      </c>
      <c r="AJ11" s="145">
        <f t="shared" si="11"/>
        <v>0</v>
      </c>
      <c r="AK11" s="145">
        <f t="shared" si="11"/>
        <v>0</v>
      </c>
      <c r="AL11" s="145">
        <f t="shared" si="11"/>
        <v>0</v>
      </c>
      <c r="AM11" s="145">
        <f t="shared" si="11"/>
        <v>0</v>
      </c>
      <c r="AN11" s="145">
        <f t="shared" si="11"/>
        <v>0</v>
      </c>
      <c r="AO11" s="145">
        <f t="shared" si="11"/>
        <v>0</v>
      </c>
      <c r="AP11" s="66">
        <f t="shared" si="6"/>
        <v>0</v>
      </c>
      <c r="AQ11" s="145">
        <f t="shared" si="11"/>
        <v>0</v>
      </c>
      <c r="AR11" s="145">
        <f t="shared" si="11"/>
        <v>0</v>
      </c>
      <c r="AS11" s="145">
        <f t="shared" si="11"/>
        <v>0</v>
      </c>
      <c r="AT11" s="145">
        <f t="shared" si="11"/>
        <v>0</v>
      </c>
      <c r="AU11" s="145">
        <f t="shared" si="11"/>
        <v>0</v>
      </c>
      <c r="AV11" s="145">
        <f t="shared" si="11"/>
        <v>0</v>
      </c>
      <c r="AW11" s="145">
        <f t="shared" si="11"/>
        <v>0</v>
      </c>
      <c r="AX11" s="145">
        <f t="shared" si="11"/>
        <v>0</v>
      </c>
      <c r="AY11" s="145">
        <f t="shared" si="11"/>
        <v>0</v>
      </c>
      <c r="AZ11" s="145">
        <f t="shared" si="11"/>
        <v>0</v>
      </c>
      <c r="BA11" s="145">
        <f t="shared" si="11"/>
        <v>0</v>
      </c>
      <c r="BB11" s="145">
        <f t="shared" si="11"/>
        <v>0</v>
      </c>
      <c r="BC11" s="145">
        <f t="shared" si="11"/>
        <v>0</v>
      </c>
      <c r="BD11" s="145">
        <f t="shared" si="11"/>
        <v>0</v>
      </c>
      <c r="BE11" s="145">
        <f t="shared" si="11"/>
        <v>0</v>
      </c>
      <c r="BF11" s="145">
        <f t="shared" si="11"/>
        <v>0</v>
      </c>
      <c r="BG11" s="145">
        <f t="shared" si="11"/>
        <v>0</v>
      </c>
      <c r="BH11" s="145">
        <f t="shared" si="11"/>
        <v>0</v>
      </c>
      <c r="BI11" s="145">
        <f t="shared" si="11"/>
        <v>0</v>
      </c>
      <c r="BJ11" s="145">
        <f t="shared" si="11"/>
        <v>0</v>
      </c>
      <c r="BK11" s="145">
        <f t="shared" si="11"/>
        <v>0</v>
      </c>
      <c r="BL11" s="66">
        <f t="shared" si="7"/>
        <v>0</v>
      </c>
      <c r="BM11" s="145">
        <f t="shared" si="11"/>
        <v>0</v>
      </c>
      <c r="BN11" s="145">
        <f t="shared" si="11"/>
        <v>0</v>
      </c>
      <c r="BO11" s="145">
        <f t="shared" si="11"/>
        <v>0</v>
      </c>
      <c r="BP11" s="145">
        <f t="shared" si="11"/>
        <v>0</v>
      </c>
      <c r="BQ11" s="145">
        <f t="shared" si="11"/>
        <v>0</v>
      </c>
      <c r="BR11" s="145">
        <f t="shared" si="11"/>
        <v>0</v>
      </c>
      <c r="BS11" s="145">
        <f aca="true" t="shared" si="12" ref="BS11:CF11">BS12</f>
        <v>0</v>
      </c>
      <c r="BT11" s="145">
        <f t="shared" si="12"/>
        <v>0</v>
      </c>
      <c r="BU11" s="145">
        <f t="shared" si="12"/>
        <v>0</v>
      </c>
      <c r="BV11" s="145">
        <f t="shared" si="12"/>
        <v>0</v>
      </c>
      <c r="BW11" s="145">
        <f t="shared" si="12"/>
        <v>0</v>
      </c>
      <c r="BX11" s="145">
        <f t="shared" si="12"/>
        <v>0</v>
      </c>
      <c r="BY11" s="145">
        <f t="shared" si="12"/>
        <v>0</v>
      </c>
      <c r="BZ11" s="145">
        <f t="shared" si="12"/>
        <v>0</v>
      </c>
      <c r="CA11" s="145">
        <f t="shared" si="12"/>
        <v>0</v>
      </c>
      <c r="CB11" s="145">
        <f t="shared" si="12"/>
        <v>0</v>
      </c>
      <c r="CC11" s="145">
        <f t="shared" si="12"/>
        <v>0</v>
      </c>
      <c r="CD11" s="145">
        <f t="shared" si="12"/>
        <v>0</v>
      </c>
      <c r="CE11" s="145">
        <f t="shared" si="12"/>
        <v>0</v>
      </c>
      <c r="CF11" s="145">
        <f t="shared" si="12"/>
        <v>0</v>
      </c>
    </row>
    <row r="12" spans="1:84" ht="27" customHeight="1">
      <c r="A12" s="141" t="s">
        <v>420</v>
      </c>
      <c r="B12" s="141" t="s">
        <v>422</v>
      </c>
      <c r="C12" s="141" t="s">
        <v>423</v>
      </c>
      <c r="D12" s="135" t="s">
        <v>371</v>
      </c>
      <c r="E12" s="66">
        <f t="shared" si="2"/>
        <v>15720</v>
      </c>
      <c r="F12" s="66">
        <f t="shared" si="3"/>
        <v>0</v>
      </c>
      <c r="G12" s="145"/>
      <c r="H12" s="145"/>
      <c r="I12" s="145"/>
      <c r="J12" s="145"/>
      <c r="K12" s="145"/>
      <c r="L12" s="163"/>
      <c r="M12" s="163"/>
      <c r="N12" s="163"/>
      <c r="O12" s="163"/>
      <c r="P12" s="66">
        <f t="shared" si="5"/>
        <v>15720</v>
      </c>
      <c r="Q12" s="163">
        <v>15720</v>
      </c>
      <c r="R12" s="163"/>
      <c r="S12" s="163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63"/>
      <c r="AJ12" s="163"/>
      <c r="AK12" s="163"/>
      <c r="AL12" s="163"/>
      <c r="AM12" s="163"/>
      <c r="AN12" s="163"/>
      <c r="AO12" s="163"/>
      <c r="AP12" s="66">
        <f t="shared" si="6"/>
        <v>0</v>
      </c>
      <c r="AQ12" s="163"/>
      <c r="AR12" s="163"/>
      <c r="AS12" s="163"/>
      <c r="AT12" s="163"/>
      <c r="AU12" s="163"/>
      <c r="AV12" s="163"/>
      <c r="AW12" s="163"/>
      <c r="AX12" s="163"/>
      <c r="AY12" s="163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6">
        <f t="shared" si="7"/>
        <v>0</v>
      </c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66"/>
      <c r="BX12" s="158"/>
      <c r="BY12" s="158"/>
      <c r="BZ12" s="158"/>
      <c r="CA12" s="158"/>
      <c r="CB12" s="158"/>
      <c r="CC12" s="158"/>
      <c r="CD12" s="158"/>
      <c r="CE12" s="158"/>
      <c r="CF12" s="158"/>
    </row>
    <row r="13" spans="1:84" ht="27" customHeight="1">
      <c r="A13" s="141" t="s">
        <v>420</v>
      </c>
      <c r="B13" s="141" t="s">
        <v>424</v>
      </c>
      <c r="C13" s="140"/>
      <c r="D13" s="135" t="s">
        <v>372</v>
      </c>
      <c r="E13" s="66">
        <f t="shared" si="2"/>
        <v>184792</v>
      </c>
      <c r="F13" s="66">
        <f t="shared" si="3"/>
        <v>151872</v>
      </c>
      <c r="G13" s="158">
        <f aca="true" t="shared" si="13" ref="G13:BR13">G14+G15</f>
        <v>65028</v>
      </c>
      <c r="H13" s="158">
        <f t="shared" si="13"/>
        <v>9432</v>
      </c>
      <c r="I13" s="158">
        <f t="shared" si="13"/>
        <v>0</v>
      </c>
      <c r="J13" s="158">
        <f t="shared" si="13"/>
        <v>0</v>
      </c>
      <c r="K13" s="158">
        <f t="shared" si="13"/>
        <v>53412</v>
      </c>
      <c r="L13" s="158">
        <f t="shared" si="13"/>
        <v>0</v>
      </c>
      <c r="M13" s="158">
        <f t="shared" si="13"/>
        <v>0</v>
      </c>
      <c r="N13" s="158">
        <f t="shared" si="13"/>
        <v>0</v>
      </c>
      <c r="O13" s="158">
        <f t="shared" si="13"/>
        <v>24000</v>
      </c>
      <c r="P13" s="66">
        <f t="shared" si="5"/>
        <v>32800</v>
      </c>
      <c r="Q13" s="158">
        <f t="shared" si="13"/>
        <v>3000</v>
      </c>
      <c r="R13" s="158">
        <f t="shared" si="13"/>
        <v>0</v>
      </c>
      <c r="S13" s="158">
        <f t="shared" si="13"/>
        <v>0</v>
      </c>
      <c r="T13" s="158">
        <f t="shared" si="13"/>
        <v>0</v>
      </c>
      <c r="U13" s="158">
        <f t="shared" si="13"/>
        <v>0</v>
      </c>
      <c r="V13" s="158">
        <f t="shared" si="13"/>
        <v>0</v>
      </c>
      <c r="W13" s="158">
        <f t="shared" si="13"/>
        <v>0</v>
      </c>
      <c r="X13" s="158">
        <f t="shared" si="13"/>
        <v>0</v>
      </c>
      <c r="Y13" s="158">
        <f t="shared" si="13"/>
        <v>4960</v>
      </c>
      <c r="Z13" s="158">
        <f t="shared" si="13"/>
        <v>0</v>
      </c>
      <c r="AA13" s="158">
        <f t="shared" si="13"/>
        <v>0</v>
      </c>
      <c r="AB13" s="158">
        <f t="shared" si="13"/>
        <v>0</v>
      </c>
      <c r="AC13" s="158">
        <f t="shared" si="13"/>
        <v>0</v>
      </c>
      <c r="AD13" s="158">
        <f t="shared" si="13"/>
        <v>0</v>
      </c>
      <c r="AE13" s="158">
        <f t="shared" si="13"/>
        <v>8840</v>
      </c>
      <c r="AF13" s="158">
        <f t="shared" si="13"/>
        <v>0</v>
      </c>
      <c r="AG13" s="158">
        <f t="shared" si="13"/>
        <v>0</v>
      </c>
      <c r="AH13" s="158">
        <f t="shared" si="13"/>
        <v>0</v>
      </c>
      <c r="AI13" s="158">
        <f t="shared" si="13"/>
        <v>0</v>
      </c>
      <c r="AJ13" s="158">
        <f t="shared" si="13"/>
        <v>0</v>
      </c>
      <c r="AK13" s="158">
        <f t="shared" si="13"/>
        <v>0</v>
      </c>
      <c r="AL13" s="158">
        <f t="shared" si="13"/>
        <v>0</v>
      </c>
      <c r="AM13" s="158">
        <f t="shared" si="13"/>
        <v>0</v>
      </c>
      <c r="AN13" s="158">
        <f t="shared" si="13"/>
        <v>0</v>
      </c>
      <c r="AO13" s="158">
        <f t="shared" si="13"/>
        <v>16000</v>
      </c>
      <c r="AP13" s="66">
        <f t="shared" si="6"/>
        <v>120</v>
      </c>
      <c r="AQ13" s="158">
        <f t="shared" si="13"/>
        <v>0</v>
      </c>
      <c r="AR13" s="158">
        <f t="shared" si="13"/>
        <v>0</v>
      </c>
      <c r="AS13" s="158">
        <f t="shared" si="13"/>
        <v>0</v>
      </c>
      <c r="AT13" s="158">
        <f t="shared" si="13"/>
        <v>0</v>
      </c>
      <c r="AU13" s="158">
        <f t="shared" si="13"/>
        <v>0</v>
      </c>
      <c r="AV13" s="158">
        <f t="shared" si="13"/>
        <v>0</v>
      </c>
      <c r="AW13" s="158">
        <f t="shared" si="13"/>
        <v>0</v>
      </c>
      <c r="AX13" s="158">
        <f t="shared" si="13"/>
        <v>0</v>
      </c>
      <c r="AY13" s="158">
        <f t="shared" si="13"/>
        <v>120</v>
      </c>
      <c r="AZ13" s="158">
        <f t="shared" si="13"/>
        <v>0</v>
      </c>
      <c r="BA13" s="158">
        <f t="shared" si="13"/>
        <v>0</v>
      </c>
      <c r="BB13" s="158">
        <f t="shared" si="13"/>
        <v>0</v>
      </c>
      <c r="BC13" s="158">
        <f t="shared" si="13"/>
        <v>0</v>
      </c>
      <c r="BD13" s="158">
        <f t="shared" si="13"/>
        <v>0</v>
      </c>
      <c r="BE13" s="158">
        <f t="shared" si="13"/>
        <v>0</v>
      </c>
      <c r="BF13" s="158">
        <f t="shared" si="13"/>
        <v>0</v>
      </c>
      <c r="BG13" s="158">
        <f t="shared" si="13"/>
        <v>0</v>
      </c>
      <c r="BH13" s="158">
        <f t="shared" si="13"/>
        <v>0</v>
      </c>
      <c r="BI13" s="158">
        <f t="shared" si="13"/>
        <v>0</v>
      </c>
      <c r="BJ13" s="158">
        <f t="shared" si="13"/>
        <v>0</v>
      </c>
      <c r="BK13" s="158">
        <f t="shared" si="13"/>
        <v>0</v>
      </c>
      <c r="BL13" s="66">
        <f t="shared" si="7"/>
        <v>0</v>
      </c>
      <c r="BM13" s="158">
        <f t="shared" si="13"/>
        <v>0</v>
      </c>
      <c r="BN13" s="158">
        <f t="shared" si="13"/>
        <v>0</v>
      </c>
      <c r="BO13" s="158">
        <f t="shared" si="13"/>
        <v>0</v>
      </c>
      <c r="BP13" s="158">
        <f t="shared" si="13"/>
        <v>0</v>
      </c>
      <c r="BQ13" s="158">
        <f t="shared" si="13"/>
        <v>0</v>
      </c>
      <c r="BR13" s="158">
        <f t="shared" si="13"/>
        <v>0</v>
      </c>
      <c r="BS13" s="158">
        <f aca="true" t="shared" si="14" ref="BS13:CF13">BS14+BS15</f>
        <v>0</v>
      </c>
      <c r="BT13" s="158">
        <f t="shared" si="14"/>
        <v>0</v>
      </c>
      <c r="BU13" s="158">
        <f t="shared" si="14"/>
        <v>0</v>
      </c>
      <c r="BV13" s="158">
        <f t="shared" si="14"/>
        <v>0</v>
      </c>
      <c r="BW13" s="158">
        <f t="shared" si="14"/>
        <v>0</v>
      </c>
      <c r="BX13" s="158">
        <f t="shared" si="14"/>
        <v>0</v>
      </c>
      <c r="BY13" s="158">
        <f t="shared" si="14"/>
        <v>0</v>
      </c>
      <c r="BZ13" s="158">
        <f t="shared" si="14"/>
        <v>0</v>
      </c>
      <c r="CA13" s="158">
        <f t="shared" si="14"/>
        <v>0</v>
      </c>
      <c r="CB13" s="158">
        <f t="shared" si="14"/>
        <v>0</v>
      </c>
      <c r="CC13" s="158">
        <f t="shared" si="14"/>
        <v>0</v>
      </c>
      <c r="CD13" s="158">
        <f t="shared" si="14"/>
        <v>0</v>
      </c>
      <c r="CE13" s="158">
        <f t="shared" si="14"/>
        <v>0</v>
      </c>
      <c r="CF13" s="158">
        <f t="shared" si="14"/>
        <v>0</v>
      </c>
    </row>
    <row r="14" spans="1:84" ht="27" customHeight="1">
      <c r="A14" s="141" t="s">
        <v>420</v>
      </c>
      <c r="B14" s="141" t="s">
        <v>424</v>
      </c>
      <c r="C14" s="141" t="s">
        <v>425</v>
      </c>
      <c r="D14" s="135" t="s">
        <v>369</v>
      </c>
      <c r="E14" s="66">
        <f t="shared" si="2"/>
        <v>168792</v>
      </c>
      <c r="F14" s="66">
        <f t="shared" si="3"/>
        <v>151872</v>
      </c>
      <c r="G14" s="163">
        <v>65028</v>
      </c>
      <c r="H14" s="163">
        <v>9432</v>
      </c>
      <c r="I14" s="163"/>
      <c r="J14" s="163"/>
      <c r="K14" s="163">
        <v>53412</v>
      </c>
      <c r="L14" s="163"/>
      <c r="M14" s="163"/>
      <c r="N14" s="163"/>
      <c r="O14" s="163">
        <v>24000</v>
      </c>
      <c r="P14" s="66">
        <f t="shared" si="5"/>
        <v>16800</v>
      </c>
      <c r="Q14" s="163">
        <v>3000</v>
      </c>
      <c r="R14" s="163"/>
      <c r="S14" s="163"/>
      <c r="T14" s="158"/>
      <c r="U14" s="158"/>
      <c r="V14" s="158"/>
      <c r="W14" s="158"/>
      <c r="X14" s="158"/>
      <c r="Y14" s="158">
        <v>4960</v>
      </c>
      <c r="Z14" s="158"/>
      <c r="AA14" s="158"/>
      <c r="AB14" s="158"/>
      <c r="AC14" s="158"/>
      <c r="AD14" s="158"/>
      <c r="AE14" s="158">
        <v>8840</v>
      </c>
      <c r="AF14" s="158"/>
      <c r="AG14" s="158"/>
      <c r="AH14" s="158"/>
      <c r="AI14" s="163"/>
      <c r="AJ14" s="163"/>
      <c r="AK14" s="163"/>
      <c r="AL14" s="163"/>
      <c r="AM14" s="163"/>
      <c r="AN14" s="163"/>
      <c r="AO14" s="163"/>
      <c r="AP14" s="66">
        <f t="shared" si="6"/>
        <v>120</v>
      </c>
      <c r="AQ14" s="163"/>
      <c r="AR14" s="163"/>
      <c r="AS14" s="163"/>
      <c r="AT14" s="163"/>
      <c r="AU14" s="163"/>
      <c r="AV14" s="163"/>
      <c r="AW14" s="163"/>
      <c r="AX14" s="163"/>
      <c r="AY14" s="163">
        <v>120</v>
      </c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6">
        <f t="shared" si="7"/>
        <v>0</v>
      </c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66"/>
      <c r="BX14" s="158"/>
      <c r="BY14" s="158"/>
      <c r="BZ14" s="158"/>
      <c r="CA14" s="158"/>
      <c r="CB14" s="158"/>
      <c r="CC14" s="158"/>
      <c r="CD14" s="158"/>
      <c r="CE14" s="158"/>
      <c r="CF14" s="158"/>
    </row>
    <row r="15" spans="1:84" ht="25.5" customHeight="1">
      <c r="A15" s="141" t="s">
        <v>420</v>
      </c>
      <c r="B15" s="141" t="s">
        <v>424</v>
      </c>
      <c r="C15" s="141" t="s">
        <v>427</v>
      </c>
      <c r="D15" s="135" t="s">
        <v>373</v>
      </c>
      <c r="E15" s="66">
        <f t="shared" si="2"/>
        <v>16000</v>
      </c>
      <c r="F15" s="66">
        <f t="shared" si="3"/>
        <v>0</v>
      </c>
      <c r="G15" s="163"/>
      <c r="H15" s="163"/>
      <c r="I15" s="163"/>
      <c r="J15" s="163"/>
      <c r="K15" s="163"/>
      <c r="L15" s="163"/>
      <c r="M15" s="163"/>
      <c r="N15" s="163"/>
      <c r="O15" s="163"/>
      <c r="P15" s="66">
        <f t="shared" si="5"/>
        <v>16000</v>
      </c>
      <c r="Q15" s="163"/>
      <c r="R15" s="163"/>
      <c r="S15" s="163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63"/>
      <c r="AJ15" s="163"/>
      <c r="AK15" s="163"/>
      <c r="AL15" s="163"/>
      <c r="AM15" s="163"/>
      <c r="AN15" s="163"/>
      <c r="AO15" s="163">
        <v>16000</v>
      </c>
      <c r="AP15" s="66">
        <f t="shared" si="6"/>
        <v>0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66">
        <f t="shared" si="7"/>
        <v>0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66"/>
      <c r="BX15" s="158"/>
      <c r="BY15" s="158"/>
      <c r="BZ15" s="158"/>
      <c r="CA15" s="158"/>
      <c r="CB15" s="158"/>
      <c r="CC15" s="158"/>
      <c r="CD15" s="158"/>
      <c r="CE15" s="158"/>
      <c r="CF15" s="158"/>
    </row>
    <row r="16" spans="1:84" ht="25.5" customHeight="1">
      <c r="A16" s="141" t="s">
        <v>420</v>
      </c>
      <c r="B16" s="141" t="s">
        <v>428</v>
      </c>
      <c r="C16" s="140"/>
      <c r="D16" s="135" t="s">
        <v>374</v>
      </c>
      <c r="E16" s="66">
        <f t="shared" si="2"/>
        <v>65000</v>
      </c>
      <c r="F16" s="66">
        <f t="shared" si="3"/>
        <v>0</v>
      </c>
      <c r="G16" s="158">
        <f aca="true" t="shared" si="15" ref="G16:BR16">G17</f>
        <v>0</v>
      </c>
      <c r="H16" s="158">
        <f t="shared" si="15"/>
        <v>0</v>
      </c>
      <c r="I16" s="158">
        <f t="shared" si="15"/>
        <v>0</v>
      </c>
      <c r="J16" s="158">
        <f t="shared" si="15"/>
        <v>0</v>
      </c>
      <c r="K16" s="158">
        <f t="shared" si="15"/>
        <v>0</v>
      </c>
      <c r="L16" s="158">
        <f t="shared" si="15"/>
        <v>0</v>
      </c>
      <c r="M16" s="158">
        <f t="shared" si="15"/>
        <v>0</v>
      </c>
      <c r="N16" s="158">
        <f t="shared" si="15"/>
        <v>0</v>
      </c>
      <c r="O16" s="158">
        <f t="shared" si="15"/>
        <v>0</v>
      </c>
      <c r="P16" s="66">
        <f t="shared" si="5"/>
        <v>65000</v>
      </c>
      <c r="Q16" s="158">
        <f t="shared" si="15"/>
        <v>65000</v>
      </c>
      <c r="R16" s="158">
        <f t="shared" si="15"/>
        <v>0</v>
      </c>
      <c r="S16" s="158">
        <f t="shared" si="15"/>
        <v>0</v>
      </c>
      <c r="T16" s="158">
        <f t="shared" si="15"/>
        <v>0</v>
      </c>
      <c r="U16" s="158">
        <f t="shared" si="15"/>
        <v>0</v>
      </c>
      <c r="V16" s="158">
        <f t="shared" si="15"/>
        <v>0</v>
      </c>
      <c r="W16" s="158">
        <f t="shared" si="15"/>
        <v>0</v>
      </c>
      <c r="X16" s="158">
        <f t="shared" si="15"/>
        <v>0</v>
      </c>
      <c r="Y16" s="158">
        <f t="shared" si="15"/>
        <v>0</v>
      </c>
      <c r="Z16" s="158">
        <f t="shared" si="15"/>
        <v>0</v>
      </c>
      <c r="AA16" s="158">
        <f t="shared" si="15"/>
        <v>0</v>
      </c>
      <c r="AB16" s="158">
        <f t="shared" si="15"/>
        <v>0</v>
      </c>
      <c r="AC16" s="158">
        <f t="shared" si="15"/>
        <v>0</v>
      </c>
      <c r="AD16" s="158">
        <f t="shared" si="15"/>
        <v>0</v>
      </c>
      <c r="AE16" s="158">
        <f t="shared" si="15"/>
        <v>0</v>
      </c>
      <c r="AF16" s="158">
        <f t="shared" si="15"/>
        <v>0</v>
      </c>
      <c r="AG16" s="158">
        <f t="shared" si="15"/>
        <v>0</v>
      </c>
      <c r="AH16" s="158">
        <f t="shared" si="15"/>
        <v>0</v>
      </c>
      <c r="AI16" s="158">
        <f t="shared" si="15"/>
        <v>0</v>
      </c>
      <c r="AJ16" s="158">
        <f t="shared" si="15"/>
        <v>0</v>
      </c>
      <c r="AK16" s="158">
        <f t="shared" si="15"/>
        <v>0</v>
      </c>
      <c r="AL16" s="158">
        <f t="shared" si="15"/>
        <v>0</v>
      </c>
      <c r="AM16" s="158">
        <f t="shared" si="15"/>
        <v>0</v>
      </c>
      <c r="AN16" s="158">
        <f t="shared" si="15"/>
        <v>0</v>
      </c>
      <c r="AO16" s="158">
        <f t="shared" si="15"/>
        <v>0</v>
      </c>
      <c r="AP16" s="66">
        <f t="shared" si="6"/>
        <v>0</v>
      </c>
      <c r="AQ16" s="158">
        <f t="shared" si="15"/>
        <v>0</v>
      </c>
      <c r="AR16" s="158">
        <f t="shared" si="15"/>
        <v>0</v>
      </c>
      <c r="AS16" s="158">
        <f t="shared" si="15"/>
        <v>0</v>
      </c>
      <c r="AT16" s="158">
        <f t="shared" si="15"/>
        <v>0</v>
      </c>
      <c r="AU16" s="158">
        <f t="shared" si="15"/>
        <v>0</v>
      </c>
      <c r="AV16" s="158">
        <f t="shared" si="15"/>
        <v>0</v>
      </c>
      <c r="AW16" s="158">
        <f t="shared" si="15"/>
        <v>0</v>
      </c>
      <c r="AX16" s="158">
        <f t="shared" si="15"/>
        <v>0</v>
      </c>
      <c r="AY16" s="158">
        <f t="shared" si="15"/>
        <v>0</v>
      </c>
      <c r="AZ16" s="158">
        <f t="shared" si="15"/>
        <v>0</v>
      </c>
      <c r="BA16" s="158">
        <f t="shared" si="15"/>
        <v>0</v>
      </c>
      <c r="BB16" s="158">
        <f t="shared" si="15"/>
        <v>0</v>
      </c>
      <c r="BC16" s="158">
        <f t="shared" si="15"/>
        <v>0</v>
      </c>
      <c r="BD16" s="158">
        <f t="shared" si="15"/>
        <v>0</v>
      </c>
      <c r="BE16" s="158">
        <f t="shared" si="15"/>
        <v>0</v>
      </c>
      <c r="BF16" s="158">
        <f t="shared" si="15"/>
        <v>0</v>
      </c>
      <c r="BG16" s="158">
        <f t="shared" si="15"/>
        <v>0</v>
      </c>
      <c r="BH16" s="158">
        <f t="shared" si="15"/>
        <v>0</v>
      </c>
      <c r="BI16" s="158">
        <f t="shared" si="15"/>
        <v>0</v>
      </c>
      <c r="BJ16" s="158">
        <f t="shared" si="15"/>
        <v>0</v>
      </c>
      <c r="BK16" s="158">
        <f t="shared" si="15"/>
        <v>0</v>
      </c>
      <c r="BL16" s="66">
        <f t="shared" si="7"/>
        <v>0</v>
      </c>
      <c r="BM16" s="158">
        <f t="shared" si="15"/>
        <v>0</v>
      </c>
      <c r="BN16" s="158">
        <f t="shared" si="15"/>
        <v>0</v>
      </c>
      <c r="BO16" s="158">
        <f t="shared" si="15"/>
        <v>0</v>
      </c>
      <c r="BP16" s="158">
        <f t="shared" si="15"/>
        <v>0</v>
      </c>
      <c r="BQ16" s="158">
        <f t="shared" si="15"/>
        <v>0</v>
      </c>
      <c r="BR16" s="158">
        <f t="shared" si="15"/>
        <v>0</v>
      </c>
      <c r="BS16" s="158">
        <f aca="true" t="shared" si="16" ref="BS16:CF16">BS17</f>
        <v>0</v>
      </c>
      <c r="BT16" s="158">
        <f t="shared" si="16"/>
        <v>0</v>
      </c>
      <c r="BU16" s="158">
        <f t="shared" si="16"/>
        <v>0</v>
      </c>
      <c r="BV16" s="158">
        <f t="shared" si="16"/>
        <v>0</v>
      </c>
      <c r="BW16" s="158">
        <f t="shared" si="16"/>
        <v>0</v>
      </c>
      <c r="BX16" s="158">
        <f t="shared" si="16"/>
        <v>0</v>
      </c>
      <c r="BY16" s="158">
        <f t="shared" si="16"/>
        <v>0</v>
      </c>
      <c r="BZ16" s="158">
        <f t="shared" si="16"/>
        <v>0</v>
      </c>
      <c r="CA16" s="158">
        <f t="shared" si="16"/>
        <v>0</v>
      </c>
      <c r="CB16" s="158">
        <f t="shared" si="16"/>
        <v>0</v>
      </c>
      <c r="CC16" s="158">
        <f t="shared" si="16"/>
        <v>0</v>
      </c>
      <c r="CD16" s="158">
        <f t="shared" si="16"/>
        <v>0</v>
      </c>
      <c r="CE16" s="158">
        <f t="shared" si="16"/>
        <v>0</v>
      </c>
      <c r="CF16" s="158">
        <f t="shared" si="16"/>
        <v>0</v>
      </c>
    </row>
    <row r="17" spans="1:84" ht="25.5" customHeight="1">
      <c r="A17" s="141" t="s">
        <v>420</v>
      </c>
      <c r="B17" s="141" t="s">
        <v>428</v>
      </c>
      <c r="C17" s="141" t="s">
        <v>427</v>
      </c>
      <c r="D17" s="135" t="s">
        <v>375</v>
      </c>
      <c r="E17" s="66">
        <f t="shared" si="2"/>
        <v>65000</v>
      </c>
      <c r="F17" s="66">
        <f t="shared" si="3"/>
        <v>0</v>
      </c>
      <c r="G17" s="163"/>
      <c r="H17" s="163"/>
      <c r="I17" s="163"/>
      <c r="J17" s="163"/>
      <c r="K17" s="163"/>
      <c r="L17" s="163"/>
      <c r="M17" s="163"/>
      <c r="N17" s="163"/>
      <c r="O17" s="163"/>
      <c r="P17" s="66">
        <f t="shared" si="5"/>
        <v>65000</v>
      </c>
      <c r="Q17" s="163">
        <v>65000</v>
      </c>
      <c r="R17" s="163"/>
      <c r="S17" s="163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63"/>
      <c r="AJ17" s="163"/>
      <c r="AK17" s="163"/>
      <c r="AL17" s="163"/>
      <c r="AM17" s="163"/>
      <c r="AN17" s="163"/>
      <c r="AO17" s="163"/>
      <c r="AP17" s="66">
        <f t="shared" si="6"/>
        <v>0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6">
        <f t="shared" si="7"/>
        <v>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66"/>
      <c r="BX17" s="158"/>
      <c r="BY17" s="158"/>
      <c r="BZ17" s="158"/>
      <c r="CA17" s="158"/>
      <c r="CB17" s="158"/>
      <c r="CC17" s="158"/>
      <c r="CD17" s="158"/>
      <c r="CE17" s="158"/>
      <c r="CF17" s="158"/>
    </row>
    <row r="18" spans="1:84" ht="25.5" customHeight="1">
      <c r="A18" s="141" t="s">
        <v>420</v>
      </c>
      <c r="B18" s="141" t="s">
        <v>430</v>
      </c>
      <c r="C18" s="140"/>
      <c r="D18" s="135" t="s">
        <v>376</v>
      </c>
      <c r="E18" s="66">
        <f t="shared" si="2"/>
        <v>6960</v>
      </c>
      <c r="F18" s="66">
        <f t="shared" si="3"/>
        <v>0</v>
      </c>
      <c r="G18" s="158">
        <f aca="true" t="shared" si="17" ref="G18:BR18">G19</f>
        <v>0</v>
      </c>
      <c r="H18" s="158">
        <f t="shared" si="17"/>
        <v>0</v>
      </c>
      <c r="I18" s="158">
        <f t="shared" si="17"/>
        <v>0</v>
      </c>
      <c r="J18" s="158">
        <f t="shared" si="17"/>
        <v>0</v>
      </c>
      <c r="K18" s="158">
        <f t="shared" si="17"/>
        <v>0</v>
      </c>
      <c r="L18" s="158">
        <f t="shared" si="17"/>
        <v>0</v>
      </c>
      <c r="M18" s="158">
        <f t="shared" si="17"/>
        <v>0</v>
      </c>
      <c r="N18" s="158">
        <f t="shared" si="17"/>
        <v>0</v>
      </c>
      <c r="O18" s="158">
        <f t="shared" si="17"/>
        <v>0</v>
      </c>
      <c r="P18" s="66">
        <f t="shared" si="5"/>
        <v>6960</v>
      </c>
      <c r="Q18" s="158">
        <f t="shared" si="17"/>
        <v>0</v>
      </c>
      <c r="R18" s="158">
        <f t="shared" si="17"/>
        <v>0</v>
      </c>
      <c r="S18" s="158">
        <f t="shared" si="17"/>
        <v>0</v>
      </c>
      <c r="T18" s="158">
        <f t="shared" si="17"/>
        <v>0</v>
      </c>
      <c r="U18" s="158">
        <f t="shared" si="17"/>
        <v>0</v>
      </c>
      <c r="V18" s="158">
        <f t="shared" si="17"/>
        <v>0</v>
      </c>
      <c r="W18" s="158">
        <f t="shared" si="17"/>
        <v>0</v>
      </c>
      <c r="X18" s="158">
        <f t="shared" si="17"/>
        <v>0</v>
      </c>
      <c r="Y18" s="158">
        <f t="shared" si="17"/>
        <v>0</v>
      </c>
      <c r="Z18" s="158">
        <f t="shared" si="17"/>
        <v>0</v>
      </c>
      <c r="AA18" s="158">
        <f t="shared" si="17"/>
        <v>0</v>
      </c>
      <c r="AB18" s="158">
        <f t="shared" si="17"/>
        <v>0</v>
      </c>
      <c r="AC18" s="158">
        <f t="shared" si="17"/>
        <v>0</v>
      </c>
      <c r="AD18" s="158">
        <f t="shared" si="17"/>
        <v>0</v>
      </c>
      <c r="AE18" s="158">
        <f t="shared" si="17"/>
        <v>0</v>
      </c>
      <c r="AF18" s="158">
        <f t="shared" si="17"/>
        <v>0</v>
      </c>
      <c r="AG18" s="158">
        <f t="shared" si="17"/>
        <v>0</v>
      </c>
      <c r="AH18" s="158">
        <f t="shared" si="17"/>
        <v>0</v>
      </c>
      <c r="AI18" s="158">
        <f t="shared" si="17"/>
        <v>0</v>
      </c>
      <c r="AJ18" s="158">
        <f t="shared" si="17"/>
        <v>0</v>
      </c>
      <c r="AK18" s="158">
        <f t="shared" si="17"/>
        <v>0</v>
      </c>
      <c r="AL18" s="158">
        <f t="shared" si="17"/>
        <v>0</v>
      </c>
      <c r="AM18" s="158">
        <f t="shared" si="17"/>
        <v>0</v>
      </c>
      <c r="AN18" s="158">
        <f t="shared" si="17"/>
        <v>0</v>
      </c>
      <c r="AO18" s="158">
        <f t="shared" si="17"/>
        <v>6960</v>
      </c>
      <c r="AP18" s="66">
        <f t="shared" si="6"/>
        <v>0</v>
      </c>
      <c r="AQ18" s="158">
        <f t="shared" si="17"/>
        <v>0</v>
      </c>
      <c r="AR18" s="158">
        <f t="shared" si="17"/>
        <v>0</v>
      </c>
      <c r="AS18" s="158">
        <f t="shared" si="17"/>
        <v>0</v>
      </c>
      <c r="AT18" s="158">
        <f t="shared" si="17"/>
        <v>0</v>
      </c>
      <c r="AU18" s="158">
        <f t="shared" si="17"/>
        <v>0</v>
      </c>
      <c r="AV18" s="158">
        <f t="shared" si="17"/>
        <v>0</v>
      </c>
      <c r="AW18" s="158">
        <f t="shared" si="17"/>
        <v>0</v>
      </c>
      <c r="AX18" s="158">
        <f t="shared" si="17"/>
        <v>0</v>
      </c>
      <c r="AY18" s="158">
        <f t="shared" si="17"/>
        <v>0</v>
      </c>
      <c r="AZ18" s="158">
        <f t="shared" si="17"/>
        <v>0</v>
      </c>
      <c r="BA18" s="158">
        <f t="shared" si="17"/>
        <v>0</v>
      </c>
      <c r="BB18" s="158">
        <f t="shared" si="17"/>
        <v>0</v>
      </c>
      <c r="BC18" s="158">
        <f t="shared" si="17"/>
        <v>0</v>
      </c>
      <c r="BD18" s="158">
        <f t="shared" si="17"/>
        <v>0</v>
      </c>
      <c r="BE18" s="158">
        <f t="shared" si="17"/>
        <v>0</v>
      </c>
      <c r="BF18" s="158">
        <f t="shared" si="17"/>
        <v>0</v>
      </c>
      <c r="BG18" s="158">
        <f t="shared" si="17"/>
        <v>0</v>
      </c>
      <c r="BH18" s="158">
        <f t="shared" si="17"/>
        <v>0</v>
      </c>
      <c r="BI18" s="158">
        <f t="shared" si="17"/>
        <v>0</v>
      </c>
      <c r="BJ18" s="158">
        <f t="shared" si="17"/>
        <v>0</v>
      </c>
      <c r="BK18" s="158">
        <f t="shared" si="17"/>
        <v>0</v>
      </c>
      <c r="BL18" s="66">
        <f t="shared" si="7"/>
        <v>0</v>
      </c>
      <c r="BM18" s="158">
        <f t="shared" si="17"/>
        <v>0</v>
      </c>
      <c r="BN18" s="158">
        <f t="shared" si="17"/>
        <v>0</v>
      </c>
      <c r="BO18" s="158">
        <f t="shared" si="17"/>
        <v>0</v>
      </c>
      <c r="BP18" s="158">
        <f t="shared" si="17"/>
        <v>0</v>
      </c>
      <c r="BQ18" s="158">
        <f t="shared" si="17"/>
        <v>0</v>
      </c>
      <c r="BR18" s="158">
        <f t="shared" si="17"/>
        <v>0</v>
      </c>
      <c r="BS18" s="158">
        <f aca="true" t="shared" si="18" ref="BS18:CF18">BS19</f>
        <v>0</v>
      </c>
      <c r="BT18" s="158">
        <f t="shared" si="18"/>
        <v>0</v>
      </c>
      <c r="BU18" s="158">
        <f t="shared" si="18"/>
        <v>0</v>
      </c>
      <c r="BV18" s="158">
        <f t="shared" si="18"/>
        <v>0</v>
      </c>
      <c r="BW18" s="158">
        <f t="shared" si="18"/>
        <v>0</v>
      </c>
      <c r="BX18" s="158">
        <f t="shared" si="18"/>
        <v>0</v>
      </c>
      <c r="BY18" s="158">
        <f t="shared" si="18"/>
        <v>0</v>
      </c>
      <c r="BZ18" s="158">
        <f t="shared" si="18"/>
        <v>0</v>
      </c>
      <c r="CA18" s="158">
        <f t="shared" si="18"/>
        <v>0</v>
      </c>
      <c r="CB18" s="158">
        <f t="shared" si="18"/>
        <v>0</v>
      </c>
      <c r="CC18" s="158">
        <f t="shared" si="18"/>
        <v>0</v>
      </c>
      <c r="CD18" s="158">
        <f t="shared" si="18"/>
        <v>0</v>
      </c>
      <c r="CE18" s="158">
        <f t="shared" si="18"/>
        <v>0</v>
      </c>
      <c r="CF18" s="158">
        <f t="shared" si="18"/>
        <v>0</v>
      </c>
    </row>
    <row r="19" spans="1:84" ht="25.5" customHeight="1">
      <c r="A19" s="141" t="s">
        <v>420</v>
      </c>
      <c r="B19" s="141" t="s">
        <v>430</v>
      </c>
      <c r="C19" s="141" t="s">
        <v>427</v>
      </c>
      <c r="D19" s="135" t="s">
        <v>377</v>
      </c>
      <c r="E19" s="66">
        <f t="shared" si="2"/>
        <v>6960</v>
      </c>
      <c r="F19" s="66">
        <f t="shared" si="3"/>
        <v>0</v>
      </c>
      <c r="G19" s="163"/>
      <c r="H19" s="163"/>
      <c r="I19" s="163"/>
      <c r="J19" s="163"/>
      <c r="K19" s="163"/>
      <c r="L19" s="163"/>
      <c r="M19" s="163"/>
      <c r="N19" s="163"/>
      <c r="O19" s="163"/>
      <c r="P19" s="66">
        <f t="shared" si="5"/>
        <v>6960</v>
      </c>
      <c r="Q19" s="163"/>
      <c r="R19" s="163"/>
      <c r="S19" s="163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63"/>
      <c r="AJ19" s="163"/>
      <c r="AK19" s="163"/>
      <c r="AL19" s="163"/>
      <c r="AM19" s="163"/>
      <c r="AN19" s="163"/>
      <c r="AO19" s="163">
        <v>6960</v>
      </c>
      <c r="AP19" s="66">
        <f t="shared" si="6"/>
        <v>0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66">
        <f t="shared" si="7"/>
        <v>0</v>
      </c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66"/>
      <c r="BX19" s="158"/>
      <c r="BY19" s="158"/>
      <c r="BZ19" s="158"/>
      <c r="CA19" s="158"/>
      <c r="CB19" s="158"/>
      <c r="CC19" s="158"/>
      <c r="CD19" s="158"/>
      <c r="CE19" s="158"/>
      <c r="CF19" s="158"/>
    </row>
    <row r="20" spans="1:84" ht="25.5" customHeight="1">
      <c r="A20" s="141" t="s">
        <v>431</v>
      </c>
      <c r="B20" s="140"/>
      <c r="C20" s="140"/>
      <c r="D20" s="135" t="s">
        <v>378</v>
      </c>
      <c r="E20" s="66">
        <f t="shared" si="2"/>
        <v>83700</v>
      </c>
      <c r="F20" s="66">
        <f t="shared" si="3"/>
        <v>75300</v>
      </c>
      <c r="G20" s="158">
        <f aca="true" t="shared" si="19" ref="G20:BR21">G21</f>
        <v>34452</v>
      </c>
      <c r="H20" s="158">
        <f t="shared" si="19"/>
        <v>3936</v>
      </c>
      <c r="I20" s="158">
        <f t="shared" si="19"/>
        <v>0</v>
      </c>
      <c r="J20" s="158">
        <f t="shared" si="19"/>
        <v>0</v>
      </c>
      <c r="K20" s="158">
        <f t="shared" si="19"/>
        <v>24912</v>
      </c>
      <c r="L20" s="158">
        <f t="shared" si="19"/>
        <v>0</v>
      </c>
      <c r="M20" s="158">
        <f t="shared" si="19"/>
        <v>0</v>
      </c>
      <c r="N20" s="158">
        <f t="shared" si="19"/>
        <v>0</v>
      </c>
      <c r="O20" s="158">
        <f t="shared" si="19"/>
        <v>12000</v>
      </c>
      <c r="P20" s="66">
        <f t="shared" si="5"/>
        <v>8400</v>
      </c>
      <c r="Q20" s="158">
        <f t="shared" si="19"/>
        <v>1000</v>
      </c>
      <c r="R20" s="158">
        <f t="shared" si="19"/>
        <v>0</v>
      </c>
      <c r="S20" s="158">
        <f t="shared" si="19"/>
        <v>0</v>
      </c>
      <c r="T20" s="158">
        <f t="shared" si="19"/>
        <v>0</v>
      </c>
      <c r="U20" s="158">
        <f t="shared" si="19"/>
        <v>0</v>
      </c>
      <c r="V20" s="158">
        <f t="shared" si="19"/>
        <v>0</v>
      </c>
      <c r="W20" s="158">
        <f t="shared" si="19"/>
        <v>0</v>
      </c>
      <c r="X20" s="158">
        <f t="shared" si="19"/>
        <v>0</v>
      </c>
      <c r="Y20" s="158">
        <f t="shared" si="19"/>
        <v>2920</v>
      </c>
      <c r="Z20" s="158">
        <f t="shared" si="19"/>
        <v>0</v>
      </c>
      <c r="AA20" s="158">
        <f t="shared" si="19"/>
        <v>0</v>
      </c>
      <c r="AB20" s="158">
        <f t="shared" si="19"/>
        <v>0</v>
      </c>
      <c r="AC20" s="158">
        <f t="shared" si="19"/>
        <v>0</v>
      </c>
      <c r="AD20" s="158">
        <f t="shared" si="19"/>
        <v>0</v>
      </c>
      <c r="AE20" s="158">
        <f t="shared" si="19"/>
        <v>4480</v>
      </c>
      <c r="AF20" s="158">
        <f t="shared" si="19"/>
        <v>0</v>
      </c>
      <c r="AG20" s="158">
        <f t="shared" si="19"/>
        <v>0</v>
      </c>
      <c r="AH20" s="158">
        <f t="shared" si="19"/>
        <v>0</v>
      </c>
      <c r="AI20" s="158">
        <f t="shared" si="19"/>
        <v>0</v>
      </c>
      <c r="AJ20" s="158">
        <f t="shared" si="19"/>
        <v>0</v>
      </c>
      <c r="AK20" s="158">
        <f t="shared" si="19"/>
        <v>0</v>
      </c>
      <c r="AL20" s="158">
        <f t="shared" si="19"/>
        <v>0</v>
      </c>
      <c r="AM20" s="158">
        <f t="shared" si="19"/>
        <v>0</v>
      </c>
      <c r="AN20" s="158">
        <f t="shared" si="19"/>
        <v>0</v>
      </c>
      <c r="AO20" s="158">
        <f t="shared" si="19"/>
        <v>0</v>
      </c>
      <c r="AP20" s="66">
        <f t="shared" si="6"/>
        <v>0</v>
      </c>
      <c r="AQ20" s="158">
        <f t="shared" si="19"/>
        <v>0</v>
      </c>
      <c r="AR20" s="158">
        <f t="shared" si="19"/>
        <v>0</v>
      </c>
      <c r="AS20" s="158">
        <f t="shared" si="19"/>
        <v>0</v>
      </c>
      <c r="AT20" s="158">
        <f t="shared" si="19"/>
        <v>0</v>
      </c>
      <c r="AU20" s="158">
        <f t="shared" si="19"/>
        <v>0</v>
      </c>
      <c r="AV20" s="158">
        <f t="shared" si="19"/>
        <v>0</v>
      </c>
      <c r="AW20" s="158">
        <f t="shared" si="19"/>
        <v>0</v>
      </c>
      <c r="AX20" s="158">
        <f t="shared" si="19"/>
        <v>0</v>
      </c>
      <c r="AY20" s="158">
        <f t="shared" si="19"/>
        <v>0</v>
      </c>
      <c r="AZ20" s="158">
        <f t="shared" si="19"/>
        <v>0</v>
      </c>
      <c r="BA20" s="158">
        <f t="shared" si="19"/>
        <v>0</v>
      </c>
      <c r="BB20" s="158">
        <f t="shared" si="19"/>
        <v>0</v>
      </c>
      <c r="BC20" s="158">
        <f t="shared" si="19"/>
        <v>0</v>
      </c>
      <c r="BD20" s="158">
        <f t="shared" si="19"/>
        <v>0</v>
      </c>
      <c r="BE20" s="158">
        <f t="shared" si="19"/>
        <v>0</v>
      </c>
      <c r="BF20" s="158">
        <f t="shared" si="19"/>
        <v>0</v>
      </c>
      <c r="BG20" s="158">
        <f t="shared" si="19"/>
        <v>0</v>
      </c>
      <c r="BH20" s="158">
        <f t="shared" si="19"/>
        <v>0</v>
      </c>
      <c r="BI20" s="158">
        <f t="shared" si="19"/>
        <v>0</v>
      </c>
      <c r="BJ20" s="158">
        <f t="shared" si="19"/>
        <v>0</v>
      </c>
      <c r="BK20" s="158">
        <f t="shared" si="19"/>
        <v>0</v>
      </c>
      <c r="BL20" s="66">
        <f t="shared" si="7"/>
        <v>0</v>
      </c>
      <c r="BM20" s="158">
        <f t="shared" si="19"/>
        <v>0</v>
      </c>
      <c r="BN20" s="158">
        <f t="shared" si="19"/>
        <v>0</v>
      </c>
      <c r="BO20" s="158">
        <f t="shared" si="19"/>
        <v>0</v>
      </c>
      <c r="BP20" s="158">
        <f t="shared" si="19"/>
        <v>0</v>
      </c>
      <c r="BQ20" s="158">
        <f t="shared" si="19"/>
        <v>0</v>
      </c>
      <c r="BR20" s="158">
        <f t="shared" si="19"/>
        <v>0</v>
      </c>
      <c r="BS20" s="158">
        <f aca="true" t="shared" si="20" ref="BS20:CE21">BS21</f>
        <v>0</v>
      </c>
      <c r="BT20" s="158">
        <f t="shared" si="20"/>
        <v>0</v>
      </c>
      <c r="BU20" s="158">
        <f t="shared" si="20"/>
        <v>0</v>
      </c>
      <c r="BV20" s="158">
        <f t="shared" si="20"/>
        <v>0</v>
      </c>
      <c r="BW20" s="158">
        <f t="shared" si="20"/>
        <v>0</v>
      </c>
      <c r="BX20" s="158">
        <f t="shared" si="20"/>
        <v>0</v>
      </c>
      <c r="BY20" s="158">
        <f t="shared" si="20"/>
        <v>0</v>
      </c>
      <c r="BZ20" s="158">
        <f t="shared" si="20"/>
        <v>0</v>
      </c>
      <c r="CA20" s="158">
        <f t="shared" si="20"/>
        <v>0</v>
      </c>
      <c r="CB20" s="158">
        <f t="shared" si="20"/>
        <v>0</v>
      </c>
      <c r="CC20" s="158">
        <f t="shared" si="20"/>
        <v>0</v>
      </c>
      <c r="CD20" s="158">
        <f t="shared" si="20"/>
        <v>0</v>
      </c>
      <c r="CE20" s="158">
        <f t="shared" si="20"/>
        <v>0</v>
      </c>
      <c r="CF20" s="158"/>
    </row>
    <row r="21" spans="1:84" ht="25.5" customHeight="1">
      <c r="A21" s="141" t="s">
        <v>431</v>
      </c>
      <c r="B21" s="141" t="s">
        <v>425</v>
      </c>
      <c r="C21" s="140"/>
      <c r="D21" s="135" t="s">
        <v>379</v>
      </c>
      <c r="E21" s="66">
        <f t="shared" si="2"/>
        <v>83700</v>
      </c>
      <c r="F21" s="66">
        <f t="shared" si="3"/>
        <v>75300</v>
      </c>
      <c r="G21" s="158">
        <f t="shared" si="19"/>
        <v>34452</v>
      </c>
      <c r="H21" s="158">
        <f t="shared" si="19"/>
        <v>3936</v>
      </c>
      <c r="I21" s="158">
        <f t="shared" si="19"/>
        <v>0</v>
      </c>
      <c r="J21" s="158">
        <f t="shared" si="19"/>
        <v>0</v>
      </c>
      <c r="K21" s="158">
        <f t="shared" si="19"/>
        <v>24912</v>
      </c>
      <c r="L21" s="158">
        <f t="shared" si="19"/>
        <v>0</v>
      </c>
      <c r="M21" s="158">
        <f t="shared" si="19"/>
        <v>0</v>
      </c>
      <c r="N21" s="158">
        <f t="shared" si="19"/>
        <v>0</v>
      </c>
      <c r="O21" s="158">
        <f t="shared" si="19"/>
        <v>12000</v>
      </c>
      <c r="P21" s="66">
        <f t="shared" si="5"/>
        <v>8400</v>
      </c>
      <c r="Q21" s="158">
        <f t="shared" si="19"/>
        <v>1000</v>
      </c>
      <c r="R21" s="158">
        <f t="shared" si="19"/>
        <v>0</v>
      </c>
      <c r="S21" s="158">
        <f t="shared" si="19"/>
        <v>0</v>
      </c>
      <c r="T21" s="158">
        <f t="shared" si="19"/>
        <v>0</v>
      </c>
      <c r="U21" s="158">
        <f t="shared" si="19"/>
        <v>0</v>
      </c>
      <c r="V21" s="158">
        <f t="shared" si="19"/>
        <v>0</v>
      </c>
      <c r="W21" s="158">
        <f t="shared" si="19"/>
        <v>0</v>
      </c>
      <c r="X21" s="158">
        <f t="shared" si="19"/>
        <v>0</v>
      </c>
      <c r="Y21" s="158">
        <f t="shared" si="19"/>
        <v>2920</v>
      </c>
      <c r="Z21" s="158">
        <f t="shared" si="19"/>
        <v>0</v>
      </c>
      <c r="AA21" s="158">
        <f t="shared" si="19"/>
        <v>0</v>
      </c>
      <c r="AB21" s="158">
        <f t="shared" si="19"/>
        <v>0</v>
      </c>
      <c r="AC21" s="158">
        <f t="shared" si="19"/>
        <v>0</v>
      </c>
      <c r="AD21" s="158">
        <f t="shared" si="19"/>
        <v>0</v>
      </c>
      <c r="AE21" s="158">
        <f t="shared" si="19"/>
        <v>4480</v>
      </c>
      <c r="AF21" s="158">
        <f t="shared" si="19"/>
        <v>0</v>
      </c>
      <c r="AG21" s="158">
        <f t="shared" si="19"/>
        <v>0</v>
      </c>
      <c r="AH21" s="158">
        <f t="shared" si="19"/>
        <v>0</v>
      </c>
      <c r="AI21" s="158">
        <f t="shared" si="19"/>
        <v>0</v>
      </c>
      <c r="AJ21" s="158">
        <f t="shared" si="19"/>
        <v>0</v>
      </c>
      <c r="AK21" s="158">
        <f t="shared" si="19"/>
        <v>0</v>
      </c>
      <c r="AL21" s="158">
        <f t="shared" si="19"/>
        <v>0</v>
      </c>
      <c r="AM21" s="158">
        <f t="shared" si="19"/>
        <v>0</v>
      </c>
      <c r="AN21" s="158">
        <f t="shared" si="19"/>
        <v>0</v>
      </c>
      <c r="AO21" s="158">
        <f t="shared" si="19"/>
        <v>0</v>
      </c>
      <c r="AP21" s="66">
        <f t="shared" si="6"/>
        <v>0</v>
      </c>
      <c r="AQ21" s="158">
        <f t="shared" si="19"/>
        <v>0</v>
      </c>
      <c r="AR21" s="158">
        <f t="shared" si="19"/>
        <v>0</v>
      </c>
      <c r="AS21" s="158">
        <f t="shared" si="19"/>
        <v>0</v>
      </c>
      <c r="AT21" s="158">
        <f t="shared" si="19"/>
        <v>0</v>
      </c>
      <c r="AU21" s="158">
        <f t="shared" si="19"/>
        <v>0</v>
      </c>
      <c r="AV21" s="158">
        <f t="shared" si="19"/>
        <v>0</v>
      </c>
      <c r="AW21" s="158">
        <f t="shared" si="19"/>
        <v>0</v>
      </c>
      <c r="AX21" s="158">
        <f t="shared" si="19"/>
        <v>0</v>
      </c>
      <c r="AY21" s="158">
        <f t="shared" si="19"/>
        <v>0</v>
      </c>
      <c r="AZ21" s="158">
        <f t="shared" si="19"/>
        <v>0</v>
      </c>
      <c r="BA21" s="158">
        <f t="shared" si="19"/>
        <v>0</v>
      </c>
      <c r="BB21" s="158">
        <f t="shared" si="19"/>
        <v>0</v>
      </c>
      <c r="BC21" s="158">
        <f t="shared" si="19"/>
        <v>0</v>
      </c>
      <c r="BD21" s="158">
        <f t="shared" si="19"/>
        <v>0</v>
      </c>
      <c r="BE21" s="158">
        <f t="shared" si="19"/>
        <v>0</v>
      </c>
      <c r="BF21" s="158">
        <f t="shared" si="19"/>
        <v>0</v>
      </c>
      <c r="BG21" s="158">
        <f t="shared" si="19"/>
        <v>0</v>
      </c>
      <c r="BH21" s="158">
        <f t="shared" si="19"/>
        <v>0</v>
      </c>
      <c r="BI21" s="158">
        <f t="shared" si="19"/>
        <v>0</v>
      </c>
      <c r="BJ21" s="158">
        <f t="shared" si="19"/>
        <v>0</v>
      </c>
      <c r="BK21" s="158">
        <f t="shared" si="19"/>
        <v>0</v>
      </c>
      <c r="BL21" s="66">
        <f t="shared" si="7"/>
        <v>0</v>
      </c>
      <c r="BM21" s="158">
        <f t="shared" si="19"/>
        <v>0</v>
      </c>
      <c r="BN21" s="158">
        <f t="shared" si="19"/>
        <v>0</v>
      </c>
      <c r="BO21" s="158">
        <f t="shared" si="19"/>
        <v>0</v>
      </c>
      <c r="BP21" s="158">
        <f t="shared" si="19"/>
        <v>0</v>
      </c>
      <c r="BQ21" s="158">
        <f t="shared" si="19"/>
        <v>0</v>
      </c>
      <c r="BR21" s="158">
        <f t="shared" si="19"/>
        <v>0</v>
      </c>
      <c r="BS21" s="158">
        <f t="shared" si="20"/>
        <v>0</v>
      </c>
      <c r="BT21" s="158">
        <f t="shared" si="20"/>
        <v>0</v>
      </c>
      <c r="BU21" s="158">
        <f t="shared" si="20"/>
        <v>0</v>
      </c>
      <c r="BV21" s="158">
        <f t="shared" si="20"/>
        <v>0</v>
      </c>
      <c r="BW21" s="158">
        <f t="shared" si="20"/>
        <v>0</v>
      </c>
      <c r="BX21" s="158">
        <f t="shared" si="20"/>
        <v>0</v>
      </c>
      <c r="BY21" s="158">
        <f t="shared" si="20"/>
        <v>0</v>
      </c>
      <c r="BZ21" s="158">
        <f t="shared" si="20"/>
        <v>0</v>
      </c>
      <c r="CA21" s="158">
        <f t="shared" si="20"/>
        <v>0</v>
      </c>
      <c r="CB21" s="158">
        <f t="shared" si="20"/>
        <v>0</v>
      </c>
      <c r="CC21" s="158">
        <f t="shared" si="20"/>
        <v>0</v>
      </c>
      <c r="CD21" s="158">
        <f t="shared" si="20"/>
        <v>0</v>
      </c>
      <c r="CE21" s="158">
        <f t="shared" si="20"/>
        <v>0</v>
      </c>
      <c r="CF21" s="158">
        <f>CF22</f>
        <v>0</v>
      </c>
    </row>
    <row r="22" spans="1:84" ht="25.5" customHeight="1">
      <c r="A22" s="141" t="s">
        <v>431</v>
      </c>
      <c r="B22" s="141" t="s">
        <v>425</v>
      </c>
      <c r="C22" s="141" t="s">
        <v>434</v>
      </c>
      <c r="D22" s="135" t="s">
        <v>380</v>
      </c>
      <c r="E22" s="66">
        <f t="shared" si="2"/>
        <v>83700</v>
      </c>
      <c r="F22" s="66">
        <f t="shared" si="3"/>
        <v>75300</v>
      </c>
      <c r="G22" s="163">
        <v>34452</v>
      </c>
      <c r="H22" s="163">
        <v>3936</v>
      </c>
      <c r="I22" s="163"/>
      <c r="J22" s="163"/>
      <c r="K22" s="163">
        <v>24912</v>
      </c>
      <c r="L22" s="163"/>
      <c r="M22" s="163"/>
      <c r="N22" s="163"/>
      <c r="O22" s="163">
        <v>12000</v>
      </c>
      <c r="P22" s="66">
        <f t="shared" si="5"/>
        <v>8400</v>
      </c>
      <c r="Q22" s="163">
        <v>1000</v>
      </c>
      <c r="R22" s="163"/>
      <c r="S22" s="163"/>
      <c r="T22" s="158"/>
      <c r="U22" s="158"/>
      <c r="V22" s="158"/>
      <c r="W22" s="158"/>
      <c r="X22" s="158"/>
      <c r="Y22" s="158">
        <v>2920</v>
      </c>
      <c r="Z22" s="158"/>
      <c r="AA22" s="158"/>
      <c r="AB22" s="158"/>
      <c r="AC22" s="158"/>
      <c r="AD22" s="158"/>
      <c r="AE22" s="158">
        <v>4480</v>
      </c>
      <c r="AF22" s="158"/>
      <c r="AG22" s="158"/>
      <c r="AH22" s="158"/>
      <c r="AI22" s="163"/>
      <c r="AJ22" s="163"/>
      <c r="AK22" s="163"/>
      <c r="AL22" s="163"/>
      <c r="AM22" s="163"/>
      <c r="AN22" s="163"/>
      <c r="AO22" s="163"/>
      <c r="AP22" s="66">
        <f t="shared" si="6"/>
        <v>0</v>
      </c>
      <c r="AQ22" s="163"/>
      <c r="AR22" s="163"/>
      <c r="AS22" s="163"/>
      <c r="AT22" s="163"/>
      <c r="AU22" s="163"/>
      <c r="AV22" s="163"/>
      <c r="AW22" s="163"/>
      <c r="AX22" s="163"/>
      <c r="AY22" s="163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66">
        <f t="shared" si="7"/>
        <v>0</v>
      </c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66"/>
      <c r="BX22" s="158"/>
      <c r="BY22" s="158"/>
      <c r="BZ22" s="158"/>
      <c r="CA22" s="158"/>
      <c r="CB22" s="158"/>
      <c r="CC22" s="158"/>
      <c r="CD22" s="158"/>
      <c r="CE22" s="158"/>
      <c r="CF22" s="158"/>
    </row>
    <row r="23" spans="1:84" ht="25.5" customHeight="1">
      <c r="A23" s="141" t="s">
        <v>435</v>
      </c>
      <c r="B23" s="140"/>
      <c r="C23" s="140"/>
      <c r="D23" s="135" t="s">
        <v>381</v>
      </c>
      <c r="E23" s="66">
        <f t="shared" si="2"/>
        <v>810267</v>
      </c>
      <c r="F23" s="66">
        <f t="shared" si="3"/>
        <v>305487</v>
      </c>
      <c r="G23" s="158">
        <f aca="true" t="shared" si="21" ref="G23:BR23">G24+G27+G29+G31+G33</f>
        <v>0</v>
      </c>
      <c r="H23" s="158">
        <f t="shared" si="21"/>
        <v>0</v>
      </c>
      <c r="I23" s="158">
        <f t="shared" si="21"/>
        <v>0</v>
      </c>
      <c r="J23" s="158">
        <f t="shared" si="21"/>
        <v>0</v>
      </c>
      <c r="K23" s="158">
        <f t="shared" si="21"/>
        <v>0</v>
      </c>
      <c r="L23" s="158">
        <f t="shared" si="21"/>
        <v>227986</v>
      </c>
      <c r="M23" s="158">
        <f t="shared" si="21"/>
        <v>0</v>
      </c>
      <c r="N23" s="158">
        <f t="shared" si="21"/>
        <v>0</v>
      </c>
      <c r="O23" s="158">
        <f t="shared" si="21"/>
        <v>77501</v>
      </c>
      <c r="P23" s="66">
        <f t="shared" si="5"/>
        <v>4800</v>
      </c>
      <c r="Q23" s="158">
        <f t="shared" si="21"/>
        <v>0</v>
      </c>
      <c r="R23" s="158">
        <f t="shared" si="21"/>
        <v>0</v>
      </c>
      <c r="S23" s="158">
        <f t="shared" si="21"/>
        <v>0</v>
      </c>
      <c r="T23" s="158">
        <f t="shared" si="21"/>
        <v>0</v>
      </c>
      <c r="U23" s="158">
        <f t="shared" si="21"/>
        <v>0</v>
      </c>
      <c r="V23" s="158">
        <f t="shared" si="21"/>
        <v>0</v>
      </c>
      <c r="W23" s="158">
        <f t="shared" si="21"/>
        <v>0</v>
      </c>
      <c r="X23" s="158">
        <f t="shared" si="21"/>
        <v>0</v>
      </c>
      <c r="Y23" s="158">
        <f t="shared" si="21"/>
        <v>0</v>
      </c>
      <c r="Z23" s="158">
        <f t="shared" si="21"/>
        <v>0</v>
      </c>
      <c r="AA23" s="158">
        <f t="shared" si="21"/>
        <v>0</v>
      </c>
      <c r="AB23" s="158">
        <f t="shared" si="21"/>
        <v>0</v>
      </c>
      <c r="AC23" s="158">
        <f t="shared" si="21"/>
        <v>0</v>
      </c>
      <c r="AD23" s="158">
        <f t="shared" si="21"/>
        <v>0</v>
      </c>
      <c r="AE23" s="158">
        <f t="shared" si="21"/>
        <v>0</v>
      </c>
      <c r="AF23" s="158">
        <f t="shared" si="21"/>
        <v>0</v>
      </c>
      <c r="AG23" s="158">
        <f t="shared" si="21"/>
        <v>0</v>
      </c>
      <c r="AH23" s="158">
        <f t="shared" si="21"/>
        <v>0</v>
      </c>
      <c r="AI23" s="158">
        <f t="shared" si="21"/>
        <v>0</v>
      </c>
      <c r="AJ23" s="158">
        <f t="shared" si="21"/>
        <v>0</v>
      </c>
      <c r="AK23" s="158">
        <f t="shared" si="21"/>
        <v>0</v>
      </c>
      <c r="AL23" s="158">
        <f t="shared" si="21"/>
        <v>0</v>
      </c>
      <c r="AM23" s="158">
        <f t="shared" si="21"/>
        <v>0</v>
      </c>
      <c r="AN23" s="158">
        <f t="shared" si="21"/>
        <v>0</v>
      </c>
      <c r="AO23" s="158">
        <f t="shared" si="21"/>
        <v>4800</v>
      </c>
      <c r="AP23" s="66">
        <f t="shared" si="6"/>
        <v>499980</v>
      </c>
      <c r="AQ23" s="158">
        <f t="shared" si="21"/>
        <v>0</v>
      </c>
      <c r="AR23" s="158">
        <f t="shared" si="21"/>
        <v>0</v>
      </c>
      <c r="AS23" s="158">
        <f t="shared" si="21"/>
        <v>0</v>
      </c>
      <c r="AT23" s="158">
        <f t="shared" si="21"/>
        <v>0</v>
      </c>
      <c r="AU23" s="158">
        <f t="shared" si="21"/>
        <v>38700</v>
      </c>
      <c r="AV23" s="158">
        <f t="shared" si="21"/>
        <v>389280</v>
      </c>
      <c r="AW23" s="158">
        <f t="shared" si="21"/>
        <v>0</v>
      </c>
      <c r="AX23" s="158">
        <f t="shared" si="21"/>
        <v>0</v>
      </c>
      <c r="AY23" s="158">
        <f t="shared" si="21"/>
        <v>0</v>
      </c>
      <c r="AZ23" s="158">
        <f t="shared" si="21"/>
        <v>72000</v>
      </c>
      <c r="BA23" s="158">
        <f t="shared" si="21"/>
        <v>0</v>
      </c>
      <c r="BB23" s="158">
        <f t="shared" si="21"/>
        <v>0</v>
      </c>
      <c r="BC23" s="158">
        <f t="shared" si="21"/>
        <v>0</v>
      </c>
      <c r="BD23" s="158">
        <f t="shared" si="21"/>
        <v>0</v>
      </c>
      <c r="BE23" s="158">
        <f t="shared" si="21"/>
        <v>0</v>
      </c>
      <c r="BF23" s="158">
        <f t="shared" si="21"/>
        <v>0</v>
      </c>
      <c r="BG23" s="158">
        <f t="shared" si="21"/>
        <v>0</v>
      </c>
      <c r="BH23" s="158">
        <f t="shared" si="21"/>
        <v>0</v>
      </c>
      <c r="BI23" s="158">
        <f t="shared" si="21"/>
        <v>0</v>
      </c>
      <c r="BJ23" s="158">
        <f t="shared" si="21"/>
        <v>0</v>
      </c>
      <c r="BK23" s="158">
        <f t="shared" si="21"/>
        <v>0</v>
      </c>
      <c r="BL23" s="66">
        <f t="shared" si="7"/>
        <v>0</v>
      </c>
      <c r="BM23" s="158">
        <f t="shared" si="21"/>
        <v>0</v>
      </c>
      <c r="BN23" s="158">
        <f t="shared" si="21"/>
        <v>0</v>
      </c>
      <c r="BO23" s="158">
        <f t="shared" si="21"/>
        <v>0</v>
      </c>
      <c r="BP23" s="158">
        <f t="shared" si="21"/>
        <v>0</v>
      </c>
      <c r="BQ23" s="158">
        <f t="shared" si="21"/>
        <v>0</v>
      </c>
      <c r="BR23" s="158">
        <f t="shared" si="21"/>
        <v>0</v>
      </c>
      <c r="BS23" s="158">
        <f aca="true" t="shared" si="22" ref="BS23:CF23">BS24+BS27+BS29+BS31+BS33</f>
        <v>0</v>
      </c>
      <c r="BT23" s="158">
        <f t="shared" si="22"/>
        <v>0</v>
      </c>
      <c r="BU23" s="158">
        <f t="shared" si="22"/>
        <v>0</v>
      </c>
      <c r="BV23" s="158">
        <f t="shared" si="22"/>
        <v>0</v>
      </c>
      <c r="BW23" s="158">
        <f t="shared" si="22"/>
        <v>0</v>
      </c>
      <c r="BX23" s="158">
        <f t="shared" si="22"/>
        <v>0</v>
      </c>
      <c r="BY23" s="158">
        <f t="shared" si="22"/>
        <v>0</v>
      </c>
      <c r="BZ23" s="158">
        <f t="shared" si="22"/>
        <v>0</v>
      </c>
      <c r="CA23" s="158">
        <f t="shared" si="22"/>
        <v>0</v>
      </c>
      <c r="CB23" s="158">
        <f t="shared" si="22"/>
        <v>0</v>
      </c>
      <c r="CC23" s="158">
        <f t="shared" si="22"/>
        <v>0</v>
      </c>
      <c r="CD23" s="158">
        <f t="shared" si="22"/>
        <v>0</v>
      </c>
      <c r="CE23" s="158">
        <f t="shared" si="22"/>
        <v>0</v>
      </c>
      <c r="CF23" s="158">
        <f t="shared" si="22"/>
        <v>0</v>
      </c>
    </row>
    <row r="24" spans="1:84" ht="25.5" customHeight="1">
      <c r="A24" s="141" t="s">
        <v>435</v>
      </c>
      <c r="B24" s="141" t="s">
        <v>422</v>
      </c>
      <c r="C24" s="140"/>
      <c r="D24" s="135" t="s">
        <v>382</v>
      </c>
      <c r="E24" s="66">
        <f t="shared" si="2"/>
        <v>299986</v>
      </c>
      <c r="F24" s="66">
        <f t="shared" si="3"/>
        <v>227986</v>
      </c>
      <c r="G24" s="158">
        <f aca="true" t="shared" si="23" ref="G24:BR24">G25+G26</f>
        <v>0</v>
      </c>
      <c r="H24" s="158">
        <f t="shared" si="23"/>
        <v>0</v>
      </c>
      <c r="I24" s="158">
        <f t="shared" si="23"/>
        <v>0</v>
      </c>
      <c r="J24" s="158">
        <f t="shared" si="23"/>
        <v>0</v>
      </c>
      <c r="K24" s="158">
        <f t="shared" si="23"/>
        <v>0</v>
      </c>
      <c r="L24" s="158">
        <f t="shared" si="23"/>
        <v>227986</v>
      </c>
      <c r="M24" s="158">
        <f t="shared" si="23"/>
        <v>0</v>
      </c>
      <c r="N24" s="158">
        <f t="shared" si="23"/>
        <v>0</v>
      </c>
      <c r="O24" s="158">
        <f t="shared" si="23"/>
        <v>0</v>
      </c>
      <c r="P24" s="66">
        <f t="shared" si="5"/>
        <v>0</v>
      </c>
      <c r="Q24" s="158">
        <f t="shared" si="23"/>
        <v>0</v>
      </c>
      <c r="R24" s="158">
        <f t="shared" si="23"/>
        <v>0</v>
      </c>
      <c r="S24" s="158">
        <f t="shared" si="23"/>
        <v>0</v>
      </c>
      <c r="T24" s="158">
        <f t="shared" si="23"/>
        <v>0</v>
      </c>
      <c r="U24" s="158">
        <f t="shared" si="23"/>
        <v>0</v>
      </c>
      <c r="V24" s="158">
        <f t="shared" si="23"/>
        <v>0</v>
      </c>
      <c r="W24" s="158">
        <f t="shared" si="23"/>
        <v>0</v>
      </c>
      <c r="X24" s="158">
        <f t="shared" si="23"/>
        <v>0</v>
      </c>
      <c r="Y24" s="158">
        <f t="shared" si="23"/>
        <v>0</v>
      </c>
      <c r="Z24" s="158">
        <f t="shared" si="23"/>
        <v>0</v>
      </c>
      <c r="AA24" s="158">
        <f t="shared" si="23"/>
        <v>0</v>
      </c>
      <c r="AB24" s="158">
        <f t="shared" si="23"/>
        <v>0</v>
      </c>
      <c r="AC24" s="158">
        <f t="shared" si="23"/>
        <v>0</v>
      </c>
      <c r="AD24" s="158">
        <f t="shared" si="23"/>
        <v>0</v>
      </c>
      <c r="AE24" s="158">
        <f t="shared" si="23"/>
        <v>0</v>
      </c>
      <c r="AF24" s="158">
        <f t="shared" si="23"/>
        <v>0</v>
      </c>
      <c r="AG24" s="158">
        <f t="shared" si="23"/>
        <v>0</v>
      </c>
      <c r="AH24" s="158">
        <f t="shared" si="23"/>
        <v>0</v>
      </c>
      <c r="AI24" s="158">
        <f t="shared" si="23"/>
        <v>0</v>
      </c>
      <c r="AJ24" s="158">
        <f t="shared" si="23"/>
        <v>0</v>
      </c>
      <c r="AK24" s="158">
        <f t="shared" si="23"/>
        <v>0</v>
      </c>
      <c r="AL24" s="158">
        <f t="shared" si="23"/>
        <v>0</v>
      </c>
      <c r="AM24" s="158">
        <f t="shared" si="23"/>
        <v>0</v>
      </c>
      <c r="AN24" s="158">
        <f t="shared" si="23"/>
        <v>0</v>
      </c>
      <c r="AO24" s="158">
        <f t="shared" si="23"/>
        <v>0</v>
      </c>
      <c r="AP24" s="66">
        <f t="shared" si="6"/>
        <v>72000</v>
      </c>
      <c r="AQ24" s="158">
        <f t="shared" si="23"/>
        <v>0</v>
      </c>
      <c r="AR24" s="158">
        <f t="shared" si="23"/>
        <v>0</v>
      </c>
      <c r="AS24" s="158">
        <f t="shared" si="23"/>
        <v>0</v>
      </c>
      <c r="AT24" s="158">
        <f t="shared" si="23"/>
        <v>0</v>
      </c>
      <c r="AU24" s="158">
        <f t="shared" si="23"/>
        <v>0</v>
      </c>
      <c r="AV24" s="158">
        <f t="shared" si="23"/>
        <v>0</v>
      </c>
      <c r="AW24" s="158">
        <f t="shared" si="23"/>
        <v>0</v>
      </c>
      <c r="AX24" s="158">
        <f t="shared" si="23"/>
        <v>0</v>
      </c>
      <c r="AY24" s="158">
        <f t="shared" si="23"/>
        <v>0</v>
      </c>
      <c r="AZ24" s="158">
        <f t="shared" si="23"/>
        <v>72000</v>
      </c>
      <c r="BA24" s="158">
        <f t="shared" si="23"/>
        <v>0</v>
      </c>
      <c r="BB24" s="158">
        <f t="shared" si="23"/>
        <v>0</v>
      </c>
      <c r="BC24" s="158">
        <f t="shared" si="23"/>
        <v>0</v>
      </c>
      <c r="BD24" s="158">
        <f t="shared" si="23"/>
        <v>0</v>
      </c>
      <c r="BE24" s="158">
        <f t="shared" si="23"/>
        <v>0</v>
      </c>
      <c r="BF24" s="158">
        <f t="shared" si="23"/>
        <v>0</v>
      </c>
      <c r="BG24" s="158">
        <f t="shared" si="23"/>
        <v>0</v>
      </c>
      <c r="BH24" s="158">
        <f t="shared" si="23"/>
        <v>0</v>
      </c>
      <c r="BI24" s="158">
        <f t="shared" si="23"/>
        <v>0</v>
      </c>
      <c r="BJ24" s="158">
        <f t="shared" si="23"/>
        <v>0</v>
      </c>
      <c r="BK24" s="158">
        <f t="shared" si="23"/>
        <v>0</v>
      </c>
      <c r="BL24" s="66">
        <f t="shared" si="7"/>
        <v>0</v>
      </c>
      <c r="BM24" s="158">
        <f t="shared" si="23"/>
        <v>0</v>
      </c>
      <c r="BN24" s="158">
        <f t="shared" si="23"/>
        <v>0</v>
      </c>
      <c r="BO24" s="158">
        <f t="shared" si="23"/>
        <v>0</v>
      </c>
      <c r="BP24" s="158">
        <f t="shared" si="23"/>
        <v>0</v>
      </c>
      <c r="BQ24" s="158">
        <f t="shared" si="23"/>
        <v>0</v>
      </c>
      <c r="BR24" s="158">
        <f t="shared" si="23"/>
        <v>0</v>
      </c>
      <c r="BS24" s="158">
        <f aca="true" t="shared" si="24" ref="BS24:CF24">BS25+BS26</f>
        <v>0</v>
      </c>
      <c r="BT24" s="158">
        <f t="shared" si="24"/>
        <v>0</v>
      </c>
      <c r="BU24" s="158">
        <f t="shared" si="24"/>
        <v>0</v>
      </c>
      <c r="BV24" s="158">
        <f t="shared" si="24"/>
        <v>0</v>
      </c>
      <c r="BW24" s="158">
        <f t="shared" si="24"/>
        <v>0</v>
      </c>
      <c r="BX24" s="158">
        <f t="shared" si="24"/>
        <v>0</v>
      </c>
      <c r="BY24" s="158">
        <f t="shared" si="24"/>
        <v>0</v>
      </c>
      <c r="BZ24" s="158">
        <f t="shared" si="24"/>
        <v>0</v>
      </c>
      <c r="CA24" s="158">
        <f t="shared" si="24"/>
        <v>0</v>
      </c>
      <c r="CB24" s="158">
        <f t="shared" si="24"/>
        <v>0</v>
      </c>
      <c r="CC24" s="158">
        <f t="shared" si="24"/>
        <v>0</v>
      </c>
      <c r="CD24" s="158">
        <f t="shared" si="24"/>
        <v>0</v>
      </c>
      <c r="CE24" s="158">
        <f t="shared" si="24"/>
        <v>0</v>
      </c>
      <c r="CF24" s="158">
        <f t="shared" si="24"/>
        <v>0</v>
      </c>
    </row>
    <row r="25" spans="1:84" ht="25.5" customHeight="1">
      <c r="A25" s="141" t="s">
        <v>435</v>
      </c>
      <c r="B25" s="141" t="s">
        <v>422</v>
      </c>
      <c r="C25" s="141" t="s">
        <v>422</v>
      </c>
      <c r="D25" s="135" t="s">
        <v>383</v>
      </c>
      <c r="E25" s="66">
        <f t="shared" si="2"/>
        <v>227986</v>
      </c>
      <c r="F25" s="66">
        <f t="shared" si="3"/>
        <v>227986</v>
      </c>
      <c r="G25" s="163"/>
      <c r="H25" s="163"/>
      <c r="I25" s="163"/>
      <c r="J25" s="163"/>
      <c r="K25" s="163"/>
      <c r="L25" s="163">
        <v>227986</v>
      </c>
      <c r="M25" s="163"/>
      <c r="N25" s="163"/>
      <c r="O25" s="163"/>
      <c r="P25" s="66">
        <f t="shared" si="5"/>
        <v>0</v>
      </c>
      <c r="Q25" s="163"/>
      <c r="R25" s="163"/>
      <c r="S25" s="163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63"/>
      <c r="AJ25" s="163"/>
      <c r="AK25" s="163"/>
      <c r="AL25" s="163"/>
      <c r="AM25" s="163"/>
      <c r="AN25" s="163"/>
      <c r="AO25" s="163"/>
      <c r="AP25" s="66">
        <f t="shared" si="6"/>
        <v>0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66">
        <f t="shared" si="7"/>
        <v>0</v>
      </c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66"/>
      <c r="BX25" s="158"/>
      <c r="BY25" s="158"/>
      <c r="BZ25" s="158"/>
      <c r="CA25" s="158"/>
      <c r="CB25" s="158"/>
      <c r="CC25" s="158"/>
      <c r="CD25" s="158"/>
      <c r="CE25" s="158"/>
      <c r="CF25" s="158"/>
    </row>
    <row r="26" spans="1:84" ht="25.5" customHeight="1">
      <c r="A26" s="141" t="s">
        <v>435</v>
      </c>
      <c r="B26" s="141" t="s">
        <v>422</v>
      </c>
      <c r="C26" s="141" t="s">
        <v>427</v>
      </c>
      <c r="D26" s="135" t="s">
        <v>384</v>
      </c>
      <c r="E26" s="66">
        <f t="shared" si="2"/>
        <v>72000</v>
      </c>
      <c r="F26" s="66">
        <f t="shared" si="3"/>
        <v>0</v>
      </c>
      <c r="G26" s="163"/>
      <c r="H26" s="163"/>
      <c r="I26" s="163"/>
      <c r="J26" s="163"/>
      <c r="K26" s="163"/>
      <c r="L26" s="163"/>
      <c r="M26" s="163"/>
      <c r="N26" s="163"/>
      <c r="O26" s="163"/>
      <c r="P26" s="66">
        <f t="shared" si="5"/>
        <v>0</v>
      </c>
      <c r="Q26" s="163"/>
      <c r="R26" s="163"/>
      <c r="S26" s="163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63"/>
      <c r="AJ26" s="163"/>
      <c r="AK26" s="163"/>
      <c r="AL26" s="163"/>
      <c r="AM26" s="163"/>
      <c r="AN26" s="163"/>
      <c r="AO26" s="163"/>
      <c r="AP26" s="66">
        <f t="shared" si="6"/>
        <v>72000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58">
        <v>72000</v>
      </c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66">
        <f t="shared" si="7"/>
        <v>0</v>
      </c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66"/>
      <c r="BX26" s="158"/>
      <c r="BY26" s="158"/>
      <c r="BZ26" s="158"/>
      <c r="CA26" s="158"/>
      <c r="CB26" s="158"/>
      <c r="CC26" s="158"/>
      <c r="CD26" s="158"/>
      <c r="CE26" s="158"/>
      <c r="CF26" s="158"/>
    </row>
    <row r="27" spans="1:84" ht="25.5" customHeight="1">
      <c r="A27" s="141" t="s">
        <v>435</v>
      </c>
      <c r="B27" s="141" t="s">
        <v>423</v>
      </c>
      <c r="C27" s="140"/>
      <c r="D27" s="135" t="s">
        <v>385</v>
      </c>
      <c r="E27" s="66">
        <f t="shared" si="2"/>
        <v>77501</v>
      </c>
      <c r="F27" s="66">
        <f t="shared" si="3"/>
        <v>77501</v>
      </c>
      <c r="G27" s="158">
        <f aca="true" t="shared" si="25" ref="G27:BR27">G28</f>
        <v>0</v>
      </c>
      <c r="H27" s="158">
        <f t="shared" si="25"/>
        <v>0</v>
      </c>
      <c r="I27" s="158">
        <f t="shared" si="25"/>
        <v>0</v>
      </c>
      <c r="J27" s="158">
        <f t="shared" si="25"/>
        <v>0</v>
      </c>
      <c r="K27" s="158">
        <f t="shared" si="25"/>
        <v>0</v>
      </c>
      <c r="L27" s="158">
        <f t="shared" si="25"/>
        <v>0</v>
      </c>
      <c r="M27" s="158">
        <f t="shared" si="25"/>
        <v>0</v>
      </c>
      <c r="N27" s="158">
        <f t="shared" si="25"/>
        <v>0</v>
      </c>
      <c r="O27" s="158">
        <f t="shared" si="25"/>
        <v>77501</v>
      </c>
      <c r="P27" s="66">
        <f t="shared" si="5"/>
        <v>0</v>
      </c>
      <c r="Q27" s="158">
        <f t="shared" si="25"/>
        <v>0</v>
      </c>
      <c r="R27" s="158">
        <f t="shared" si="25"/>
        <v>0</v>
      </c>
      <c r="S27" s="158">
        <f t="shared" si="25"/>
        <v>0</v>
      </c>
      <c r="T27" s="158">
        <f t="shared" si="25"/>
        <v>0</v>
      </c>
      <c r="U27" s="158">
        <f t="shared" si="25"/>
        <v>0</v>
      </c>
      <c r="V27" s="158">
        <f t="shared" si="25"/>
        <v>0</v>
      </c>
      <c r="W27" s="158">
        <f t="shared" si="25"/>
        <v>0</v>
      </c>
      <c r="X27" s="158">
        <f t="shared" si="25"/>
        <v>0</v>
      </c>
      <c r="Y27" s="158">
        <f t="shared" si="25"/>
        <v>0</v>
      </c>
      <c r="Z27" s="158">
        <f t="shared" si="25"/>
        <v>0</v>
      </c>
      <c r="AA27" s="158">
        <f t="shared" si="25"/>
        <v>0</v>
      </c>
      <c r="AB27" s="158">
        <f t="shared" si="25"/>
        <v>0</v>
      </c>
      <c r="AC27" s="158">
        <f t="shared" si="25"/>
        <v>0</v>
      </c>
      <c r="AD27" s="158">
        <f t="shared" si="25"/>
        <v>0</v>
      </c>
      <c r="AE27" s="158">
        <f t="shared" si="25"/>
        <v>0</v>
      </c>
      <c r="AF27" s="158">
        <f t="shared" si="25"/>
        <v>0</v>
      </c>
      <c r="AG27" s="158">
        <f t="shared" si="25"/>
        <v>0</v>
      </c>
      <c r="AH27" s="158">
        <f t="shared" si="25"/>
        <v>0</v>
      </c>
      <c r="AI27" s="158">
        <f t="shared" si="25"/>
        <v>0</v>
      </c>
      <c r="AJ27" s="158">
        <f t="shared" si="25"/>
        <v>0</v>
      </c>
      <c r="AK27" s="158">
        <f t="shared" si="25"/>
        <v>0</v>
      </c>
      <c r="AL27" s="158">
        <f t="shared" si="25"/>
        <v>0</v>
      </c>
      <c r="AM27" s="158">
        <f t="shared" si="25"/>
        <v>0</v>
      </c>
      <c r="AN27" s="158">
        <f t="shared" si="25"/>
        <v>0</v>
      </c>
      <c r="AO27" s="158">
        <f t="shared" si="25"/>
        <v>0</v>
      </c>
      <c r="AP27" s="66">
        <f t="shared" si="6"/>
        <v>0</v>
      </c>
      <c r="AQ27" s="158">
        <f t="shared" si="25"/>
        <v>0</v>
      </c>
      <c r="AR27" s="158">
        <f t="shared" si="25"/>
        <v>0</v>
      </c>
      <c r="AS27" s="158">
        <f t="shared" si="25"/>
        <v>0</v>
      </c>
      <c r="AT27" s="158">
        <f t="shared" si="25"/>
        <v>0</v>
      </c>
      <c r="AU27" s="158">
        <f t="shared" si="25"/>
        <v>0</v>
      </c>
      <c r="AV27" s="158">
        <f t="shared" si="25"/>
        <v>0</v>
      </c>
      <c r="AW27" s="158">
        <f t="shared" si="25"/>
        <v>0</v>
      </c>
      <c r="AX27" s="158">
        <f t="shared" si="25"/>
        <v>0</v>
      </c>
      <c r="AY27" s="158">
        <f t="shared" si="25"/>
        <v>0</v>
      </c>
      <c r="AZ27" s="158">
        <f t="shared" si="25"/>
        <v>0</v>
      </c>
      <c r="BA27" s="158">
        <f t="shared" si="25"/>
        <v>0</v>
      </c>
      <c r="BB27" s="158">
        <f t="shared" si="25"/>
        <v>0</v>
      </c>
      <c r="BC27" s="158">
        <f t="shared" si="25"/>
        <v>0</v>
      </c>
      <c r="BD27" s="158">
        <f t="shared" si="25"/>
        <v>0</v>
      </c>
      <c r="BE27" s="158">
        <f t="shared" si="25"/>
        <v>0</v>
      </c>
      <c r="BF27" s="158">
        <f t="shared" si="25"/>
        <v>0</v>
      </c>
      <c r="BG27" s="158">
        <f t="shared" si="25"/>
        <v>0</v>
      </c>
      <c r="BH27" s="158">
        <f t="shared" si="25"/>
        <v>0</v>
      </c>
      <c r="BI27" s="158">
        <f t="shared" si="25"/>
        <v>0</v>
      </c>
      <c r="BJ27" s="158">
        <f t="shared" si="25"/>
        <v>0</v>
      </c>
      <c r="BK27" s="158">
        <f t="shared" si="25"/>
        <v>0</v>
      </c>
      <c r="BL27" s="66">
        <f t="shared" si="7"/>
        <v>0</v>
      </c>
      <c r="BM27" s="158">
        <f t="shared" si="25"/>
        <v>0</v>
      </c>
      <c r="BN27" s="158">
        <f t="shared" si="25"/>
        <v>0</v>
      </c>
      <c r="BO27" s="158">
        <f t="shared" si="25"/>
        <v>0</v>
      </c>
      <c r="BP27" s="158">
        <f t="shared" si="25"/>
        <v>0</v>
      </c>
      <c r="BQ27" s="158">
        <f t="shared" si="25"/>
        <v>0</v>
      </c>
      <c r="BR27" s="158">
        <f t="shared" si="25"/>
        <v>0</v>
      </c>
      <c r="BS27" s="158">
        <f aca="true" t="shared" si="26" ref="BS27:CF27">BS28</f>
        <v>0</v>
      </c>
      <c r="BT27" s="158">
        <f t="shared" si="26"/>
        <v>0</v>
      </c>
      <c r="BU27" s="158">
        <f t="shared" si="26"/>
        <v>0</v>
      </c>
      <c r="BV27" s="158">
        <f t="shared" si="26"/>
        <v>0</v>
      </c>
      <c r="BW27" s="158">
        <f t="shared" si="26"/>
        <v>0</v>
      </c>
      <c r="BX27" s="158">
        <f t="shared" si="26"/>
        <v>0</v>
      </c>
      <c r="BY27" s="158">
        <f t="shared" si="26"/>
        <v>0</v>
      </c>
      <c r="BZ27" s="158">
        <f t="shared" si="26"/>
        <v>0</v>
      </c>
      <c r="CA27" s="158">
        <f t="shared" si="26"/>
        <v>0</v>
      </c>
      <c r="CB27" s="158">
        <f t="shared" si="26"/>
        <v>0</v>
      </c>
      <c r="CC27" s="158">
        <f t="shared" si="26"/>
        <v>0</v>
      </c>
      <c r="CD27" s="158">
        <f t="shared" si="26"/>
        <v>0</v>
      </c>
      <c r="CE27" s="158">
        <f t="shared" si="26"/>
        <v>0</v>
      </c>
      <c r="CF27" s="158">
        <f t="shared" si="26"/>
        <v>0</v>
      </c>
    </row>
    <row r="28" spans="1:84" ht="25.5" customHeight="1">
      <c r="A28" s="141" t="s">
        <v>435</v>
      </c>
      <c r="B28" s="141" t="s">
        <v>423</v>
      </c>
      <c r="C28" s="141" t="s">
        <v>422</v>
      </c>
      <c r="D28" s="135" t="s">
        <v>386</v>
      </c>
      <c r="E28" s="66">
        <f t="shared" si="2"/>
        <v>77501</v>
      </c>
      <c r="F28" s="66">
        <f t="shared" si="3"/>
        <v>77501</v>
      </c>
      <c r="G28" s="163"/>
      <c r="H28" s="163"/>
      <c r="I28" s="163"/>
      <c r="J28" s="163"/>
      <c r="K28" s="163"/>
      <c r="L28" s="163"/>
      <c r="M28" s="163"/>
      <c r="N28" s="163"/>
      <c r="O28" s="163">
        <v>77501</v>
      </c>
      <c r="P28" s="66">
        <f t="shared" si="5"/>
        <v>0</v>
      </c>
      <c r="Q28" s="163"/>
      <c r="R28" s="163"/>
      <c r="S28" s="163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63"/>
      <c r="AJ28" s="163"/>
      <c r="AK28" s="163"/>
      <c r="AL28" s="163"/>
      <c r="AM28" s="163"/>
      <c r="AN28" s="163"/>
      <c r="AO28" s="163"/>
      <c r="AP28" s="66">
        <f t="shared" si="6"/>
        <v>0</v>
      </c>
      <c r="AQ28" s="163"/>
      <c r="AR28" s="163"/>
      <c r="AS28" s="163"/>
      <c r="AT28" s="163"/>
      <c r="AU28" s="163"/>
      <c r="AV28" s="163"/>
      <c r="AW28" s="163"/>
      <c r="AX28" s="163"/>
      <c r="AY28" s="163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66">
        <f t="shared" si="7"/>
        <v>0</v>
      </c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66"/>
      <c r="BX28" s="158"/>
      <c r="BY28" s="158"/>
      <c r="BZ28" s="158"/>
      <c r="CA28" s="158"/>
      <c r="CB28" s="158"/>
      <c r="CC28" s="158"/>
      <c r="CD28" s="158"/>
      <c r="CE28" s="158"/>
      <c r="CF28" s="158"/>
    </row>
    <row r="29" spans="1:84" ht="25.5" customHeight="1">
      <c r="A29" s="141" t="s">
        <v>435</v>
      </c>
      <c r="B29" s="141" t="s">
        <v>439</v>
      </c>
      <c r="C29" s="140"/>
      <c r="D29" s="135" t="s">
        <v>387</v>
      </c>
      <c r="E29" s="66">
        <f t="shared" si="2"/>
        <v>38700</v>
      </c>
      <c r="F29" s="66">
        <f t="shared" si="3"/>
        <v>0</v>
      </c>
      <c r="G29" s="158">
        <f aca="true" t="shared" si="27" ref="G29:BR29">G30</f>
        <v>0</v>
      </c>
      <c r="H29" s="158">
        <f t="shared" si="27"/>
        <v>0</v>
      </c>
      <c r="I29" s="158">
        <f t="shared" si="27"/>
        <v>0</v>
      </c>
      <c r="J29" s="158">
        <f t="shared" si="27"/>
        <v>0</v>
      </c>
      <c r="K29" s="158">
        <f t="shared" si="27"/>
        <v>0</v>
      </c>
      <c r="L29" s="158">
        <f t="shared" si="27"/>
        <v>0</v>
      </c>
      <c r="M29" s="158">
        <f t="shared" si="27"/>
        <v>0</v>
      </c>
      <c r="N29" s="158">
        <f t="shared" si="27"/>
        <v>0</v>
      </c>
      <c r="O29" s="158">
        <f t="shared" si="27"/>
        <v>0</v>
      </c>
      <c r="P29" s="66">
        <f t="shared" si="5"/>
        <v>0</v>
      </c>
      <c r="Q29" s="158">
        <f t="shared" si="27"/>
        <v>0</v>
      </c>
      <c r="R29" s="158">
        <f t="shared" si="27"/>
        <v>0</v>
      </c>
      <c r="S29" s="158">
        <f t="shared" si="27"/>
        <v>0</v>
      </c>
      <c r="T29" s="158">
        <f t="shared" si="27"/>
        <v>0</v>
      </c>
      <c r="U29" s="158">
        <f t="shared" si="27"/>
        <v>0</v>
      </c>
      <c r="V29" s="158">
        <f t="shared" si="27"/>
        <v>0</v>
      </c>
      <c r="W29" s="158">
        <f t="shared" si="27"/>
        <v>0</v>
      </c>
      <c r="X29" s="158">
        <f t="shared" si="27"/>
        <v>0</v>
      </c>
      <c r="Y29" s="158">
        <f t="shared" si="27"/>
        <v>0</v>
      </c>
      <c r="Z29" s="158">
        <f t="shared" si="27"/>
        <v>0</v>
      </c>
      <c r="AA29" s="158">
        <f t="shared" si="27"/>
        <v>0</v>
      </c>
      <c r="AB29" s="158">
        <f t="shared" si="27"/>
        <v>0</v>
      </c>
      <c r="AC29" s="158">
        <f t="shared" si="27"/>
        <v>0</v>
      </c>
      <c r="AD29" s="158">
        <f t="shared" si="27"/>
        <v>0</v>
      </c>
      <c r="AE29" s="158">
        <f t="shared" si="27"/>
        <v>0</v>
      </c>
      <c r="AF29" s="158">
        <f t="shared" si="27"/>
        <v>0</v>
      </c>
      <c r="AG29" s="158">
        <f t="shared" si="27"/>
        <v>0</v>
      </c>
      <c r="AH29" s="158">
        <f t="shared" si="27"/>
        <v>0</v>
      </c>
      <c r="AI29" s="158">
        <f t="shared" si="27"/>
        <v>0</v>
      </c>
      <c r="AJ29" s="158">
        <f t="shared" si="27"/>
        <v>0</v>
      </c>
      <c r="AK29" s="158">
        <f t="shared" si="27"/>
        <v>0</v>
      </c>
      <c r="AL29" s="158">
        <f t="shared" si="27"/>
        <v>0</v>
      </c>
      <c r="AM29" s="158">
        <f t="shared" si="27"/>
        <v>0</v>
      </c>
      <c r="AN29" s="158">
        <f t="shared" si="27"/>
        <v>0</v>
      </c>
      <c r="AO29" s="158">
        <f t="shared" si="27"/>
        <v>0</v>
      </c>
      <c r="AP29" s="66">
        <f t="shared" si="6"/>
        <v>38700</v>
      </c>
      <c r="AQ29" s="158">
        <f t="shared" si="27"/>
        <v>0</v>
      </c>
      <c r="AR29" s="158">
        <f t="shared" si="27"/>
        <v>0</v>
      </c>
      <c r="AS29" s="158">
        <f t="shared" si="27"/>
        <v>0</v>
      </c>
      <c r="AT29" s="158">
        <f t="shared" si="27"/>
        <v>0</v>
      </c>
      <c r="AU29" s="158">
        <f t="shared" si="27"/>
        <v>38700</v>
      </c>
      <c r="AV29" s="158">
        <f t="shared" si="27"/>
        <v>0</v>
      </c>
      <c r="AW29" s="158">
        <f t="shared" si="27"/>
        <v>0</v>
      </c>
      <c r="AX29" s="158">
        <f t="shared" si="27"/>
        <v>0</v>
      </c>
      <c r="AY29" s="158">
        <f t="shared" si="27"/>
        <v>0</v>
      </c>
      <c r="AZ29" s="158">
        <f t="shared" si="27"/>
        <v>0</v>
      </c>
      <c r="BA29" s="158">
        <f t="shared" si="27"/>
        <v>0</v>
      </c>
      <c r="BB29" s="158">
        <f t="shared" si="27"/>
        <v>0</v>
      </c>
      <c r="BC29" s="158">
        <f t="shared" si="27"/>
        <v>0</v>
      </c>
      <c r="BD29" s="158">
        <f t="shared" si="27"/>
        <v>0</v>
      </c>
      <c r="BE29" s="158">
        <f t="shared" si="27"/>
        <v>0</v>
      </c>
      <c r="BF29" s="158">
        <f t="shared" si="27"/>
        <v>0</v>
      </c>
      <c r="BG29" s="158">
        <f t="shared" si="27"/>
        <v>0</v>
      </c>
      <c r="BH29" s="158">
        <f t="shared" si="27"/>
        <v>0</v>
      </c>
      <c r="BI29" s="158">
        <f t="shared" si="27"/>
        <v>0</v>
      </c>
      <c r="BJ29" s="158">
        <f t="shared" si="27"/>
        <v>0</v>
      </c>
      <c r="BK29" s="158">
        <f t="shared" si="27"/>
        <v>0</v>
      </c>
      <c r="BL29" s="66">
        <f t="shared" si="7"/>
        <v>0</v>
      </c>
      <c r="BM29" s="158">
        <f t="shared" si="27"/>
        <v>0</v>
      </c>
      <c r="BN29" s="158">
        <f t="shared" si="27"/>
        <v>0</v>
      </c>
      <c r="BO29" s="158">
        <f t="shared" si="27"/>
        <v>0</v>
      </c>
      <c r="BP29" s="158">
        <f t="shared" si="27"/>
        <v>0</v>
      </c>
      <c r="BQ29" s="158">
        <f t="shared" si="27"/>
        <v>0</v>
      </c>
      <c r="BR29" s="158">
        <f t="shared" si="27"/>
        <v>0</v>
      </c>
      <c r="BS29" s="158">
        <f aca="true" t="shared" si="28" ref="BS29:CF29">BS30</f>
        <v>0</v>
      </c>
      <c r="BT29" s="158">
        <f t="shared" si="28"/>
        <v>0</v>
      </c>
      <c r="BU29" s="158">
        <f t="shared" si="28"/>
        <v>0</v>
      </c>
      <c r="BV29" s="158">
        <f t="shared" si="28"/>
        <v>0</v>
      </c>
      <c r="BW29" s="158">
        <f t="shared" si="28"/>
        <v>0</v>
      </c>
      <c r="BX29" s="158">
        <f t="shared" si="28"/>
        <v>0</v>
      </c>
      <c r="BY29" s="158">
        <f t="shared" si="28"/>
        <v>0</v>
      </c>
      <c r="BZ29" s="158">
        <f t="shared" si="28"/>
        <v>0</v>
      </c>
      <c r="CA29" s="158">
        <f t="shared" si="28"/>
        <v>0</v>
      </c>
      <c r="CB29" s="158">
        <f t="shared" si="28"/>
        <v>0</v>
      </c>
      <c r="CC29" s="158">
        <f t="shared" si="28"/>
        <v>0</v>
      </c>
      <c r="CD29" s="158">
        <f t="shared" si="28"/>
        <v>0</v>
      </c>
      <c r="CE29" s="158">
        <f t="shared" si="28"/>
        <v>0</v>
      </c>
      <c r="CF29" s="158">
        <f t="shared" si="28"/>
        <v>0</v>
      </c>
    </row>
    <row r="30" spans="1:84" ht="25.5" customHeight="1">
      <c r="A30" s="141" t="s">
        <v>435</v>
      </c>
      <c r="B30" s="141" t="s">
        <v>439</v>
      </c>
      <c r="C30" s="141" t="s">
        <v>425</v>
      </c>
      <c r="D30" s="135" t="s">
        <v>388</v>
      </c>
      <c r="E30" s="66">
        <f t="shared" si="2"/>
        <v>38700</v>
      </c>
      <c r="F30" s="66">
        <f t="shared" si="3"/>
        <v>0</v>
      </c>
      <c r="G30" s="163"/>
      <c r="H30" s="163"/>
      <c r="I30" s="163"/>
      <c r="J30" s="163"/>
      <c r="K30" s="163"/>
      <c r="L30" s="163"/>
      <c r="M30" s="163"/>
      <c r="N30" s="163"/>
      <c r="O30" s="163"/>
      <c r="P30" s="66">
        <f t="shared" si="5"/>
        <v>0</v>
      </c>
      <c r="Q30" s="163"/>
      <c r="R30" s="163"/>
      <c r="S30" s="163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63"/>
      <c r="AJ30" s="163"/>
      <c r="AK30" s="163"/>
      <c r="AL30" s="163"/>
      <c r="AM30" s="163"/>
      <c r="AN30" s="163"/>
      <c r="AO30" s="163"/>
      <c r="AP30" s="66">
        <f t="shared" si="6"/>
        <v>38700</v>
      </c>
      <c r="AQ30" s="163"/>
      <c r="AR30" s="163"/>
      <c r="AS30" s="163"/>
      <c r="AT30" s="163"/>
      <c r="AU30" s="163">
        <v>38700</v>
      </c>
      <c r="AV30" s="163"/>
      <c r="AW30" s="163"/>
      <c r="AX30" s="163"/>
      <c r="AY30" s="163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66">
        <f t="shared" si="7"/>
        <v>0</v>
      </c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66"/>
      <c r="BX30" s="158"/>
      <c r="BY30" s="158"/>
      <c r="BZ30" s="158"/>
      <c r="CA30" s="158"/>
      <c r="CB30" s="158"/>
      <c r="CC30" s="158"/>
      <c r="CD30" s="158"/>
      <c r="CE30" s="158"/>
      <c r="CF30" s="158"/>
    </row>
    <row r="31" spans="1:84" ht="25.5" customHeight="1">
      <c r="A31" s="141" t="s">
        <v>435</v>
      </c>
      <c r="B31" s="141" t="s">
        <v>441</v>
      </c>
      <c r="C31" s="140"/>
      <c r="D31" s="135" t="s">
        <v>389</v>
      </c>
      <c r="E31" s="66">
        <f t="shared" si="2"/>
        <v>389280</v>
      </c>
      <c r="F31" s="66">
        <f t="shared" si="3"/>
        <v>0</v>
      </c>
      <c r="G31" s="158">
        <f aca="true" t="shared" si="29" ref="G31:BR31">G32</f>
        <v>0</v>
      </c>
      <c r="H31" s="158">
        <f t="shared" si="29"/>
        <v>0</v>
      </c>
      <c r="I31" s="158">
        <f t="shared" si="29"/>
        <v>0</v>
      </c>
      <c r="J31" s="158">
        <f t="shared" si="29"/>
        <v>0</v>
      </c>
      <c r="K31" s="158">
        <f t="shared" si="29"/>
        <v>0</v>
      </c>
      <c r="L31" s="158">
        <f t="shared" si="29"/>
        <v>0</v>
      </c>
      <c r="M31" s="158">
        <f t="shared" si="29"/>
        <v>0</v>
      </c>
      <c r="N31" s="158">
        <f t="shared" si="29"/>
        <v>0</v>
      </c>
      <c r="O31" s="158">
        <f t="shared" si="29"/>
        <v>0</v>
      </c>
      <c r="P31" s="66">
        <f t="shared" si="5"/>
        <v>0</v>
      </c>
      <c r="Q31" s="158">
        <f t="shared" si="29"/>
        <v>0</v>
      </c>
      <c r="R31" s="158">
        <f t="shared" si="29"/>
        <v>0</v>
      </c>
      <c r="S31" s="158">
        <f t="shared" si="29"/>
        <v>0</v>
      </c>
      <c r="T31" s="158">
        <f t="shared" si="29"/>
        <v>0</v>
      </c>
      <c r="U31" s="158">
        <f t="shared" si="29"/>
        <v>0</v>
      </c>
      <c r="V31" s="158">
        <f t="shared" si="29"/>
        <v>0</v>
      </c>
      <c r="W31" s="158">
        <f t="shared" si="29"/>
        <v>0</v>
      </c>
      <c r="X31" s="158">
        <f t="shared" si="29"/>
        <v>0</v>
      </c>
      <c r="Y31" s="158">
        <f t="shared" si="29"/>
        <v>0</v>
      </c>
      <c r="Z31" s="158">
        <f t="shared" si="29"/>
        <v>0</v>
      </c>
      <c r="AA31" s="158">
        <f t="shared" si="29"/>
        <v>0</v>
      </c>
      <c r="AB31" s="158">
        <f t="shared" si="29"/>
        <v>0</v>
      </c>
      <c r="AC31" s="158">
        <f t="shared" si="29"/>
        <v>0</v>
      </c>
      <c r="AD31" s="158">
        <f t="shared" si="29"/>
        <v>0</v>
      </c>
      <c r="AE31" s="158">
        <f t="shared" si="29"/>
        <v>0</v>
      </c>
      <c r="AF31" s="158">
        <f t="shared" si="29"/>
        <v>0</v>
      </c>
      <c r="AG31" s="158">
        <f t="shared" si="29"/>
        <v>0</v>
      </c>
      <c r="AH31" s="158">
        <f t="shared" si="29"/>
        <v>0</v>
      </c>
      <c r="AI31" s="158">
        <f t="shared" si="29"/>
        <v>0</v>
      </c>
      <c r="AJ31" s="158">
        <f t="shared" si="29"/>
        <v>0</v>
      </c>
      <c r="AK31" s="158">
        <f t="shared" si="29"/>
        <v>0</v>
      </c>
      <c r="AL31" s="158">
        <f t="shared" si="29"/>
        <v>0</v>
      </c>
      <c r="AM31" s="158">
        <f t="shared" si="29"/>
        <v>0</v>
      </c>
      <c r="AN31" s="158">
        <f t="shared" si="29"/>
        <v>0</v>
      </c>
      <c r="AO31" s="158">
        <f t="shared" si="29"/>
        <v>0</v>
      </c>
      <c r="AP31" s="66">
        <f t="shared" si="6"/>
        <v>389280</v>
      </c>
      <c r="AQ31" s="158">
        <f t="shared" si="29"/>
        <v>0</v>
      </c>
      <c r="AR31" s="158">
        <f t="shared" si="29"/>
        <v>0</v>
      </c>
      <c r="AS31" s="158">
        <f t="shared" si="29"/>
        <v>0</v>
      </c>
      <c r="AT31" s="158">
        <f t="shared" si="29"/>
        <v>0</v>
      </c>
      <c r="AU31" s="158">
        <f t="shared" si="29"/>
        <v>0</v>
      </c>
      <c r="AV31" s="158">
        <f t="shared" si="29"/>
        <v>389280</v>
      </c>
      <c r="AW31" s="158">
        <f t="shared" si="29"/>
        <v>0</v>
      </c>
      <c r="AX31" s="158">
        <f t="shared" si="29"/>
        <v>0</v>
      </c>
      <c r="AY31" s="158">
        <f t="shared" si="29"/>
        <v>0</v>
      </c>
      <c r="AZ31" s="158">
        <f t="shared" si="29"/>
        <v>0</v>
      </c>
      <c r="BA31" s="158">
        <f t="shared" si="29"/>
        <v>0</v>
      </c>
      <c r="BB31" s="158">
        <f t="shared" si="29"/>
        <v>0</v>
      </c>
      <c r="BC31" s="158">
        <f t="shared" si="29"/>
        <v>0</v>
      </c>
      <c r="BD31" s="158">
        <f t="shared" si="29"/>
        <v>0</v>
      </c>
      <c r="BE31" s="158">
        <f t="shared" si="29"/>
        <v>0</v>
      </c>
      <c r="BF31" s="158">
        <f t="shared" si="29"/>
        <v>0</v>
      </c>
      <c r="BG31" s="158">
        <f t="shared" si="29"/>
        <v>0</v>
      </c>
      <c r="BH31" s="158">
        <f t="shared" si="29"/>
        <v>0</v>
      </c>
      <c r="BI31" s="158">
        <f t="shared" si="29"/>
        <v>0</v>
      </c>
      <c r="BJ31" s="158">
        <f t="shared" si="29"/>
        <v>0</v>
      </c>
      <c r="BK31" s="158">
        <f t="shared" si="29"/>
        <v>0</v>
      </c>
      <c r="BL31" s="66">
        <f t="shared" si="7"/>
        <v>0</v>
      </c>
      <c r="BM31" s="158">
        <f t="shared" si="29"/>
        <v>0</v>
      </c>
      <c r="BN31" s="158">
        <f t="shared" si="29"/>
        <v>0</v>
      </c>
      <c r="BO31" s="158">
        <f t="shared" si="29"/>
        <v>0</v>
      </c>
      <c r="BP31" s="158">
        <f t="shared" si="29"/>
        <v>0</v>
      </c>
      <c r="BQ31" s="158">
        <f t="shared" si="29"/>
        <v>0</v>
      </c>
      <c r="BR31" s="158">
        <f t="shared" si="29"/>
        <v>0</v>
      </c>
      <c r="BS31" s="158">
        <f aca="true" t="shared" si="30" ref="BS31:CF31">BS32</f>
        <v>0</v>
      </c>
      <c r="BT31" s="158">
        <f t="shared" si="30"/>
        <v>0</v>
      </c>
      <c r="BU31" s="158">
        <f t="shared" si="30"/>
        <v>0</v>
      </c>
      <c r="BV31" s="158">
        <f t="shared" si="30"/>
        <v>0</v>
      </c>
      <c r="BW31" s="158">
        <f t="shared" si="30"/>
        <v>0</v>
      </c>
      <c r="BX31" s="158">
        <f t="shared" si="30"/>
        <v>0</v>
      </c>
      <c r="BY31" s="158">
        <f t="shared" si="30"/>
        <v>0</v>
      </c>
      <c r="BZ31" s="158">
        <f t="shared" si="30"/>
        <v>0</v>
      </c>
      <c r="CA31" s="158">
        <f t="shared" si="30"/>
        <v>0</v>
      </c>
      <c r="CB31" s="158">
        <f t="shared" si="30"/>
        <v>0</v>
      </c>
      <c r="CC31" s="158">
        <f t="shared" si="30"/>
        <v>0</v>
      </c>
      <c r="CD31" s="158">
        <f t="shared" si="30"/>
        <v>0</v>
      </c>
      <c r="CE31" s="158">
        <f t="shared" si="30"/>
        <v>0</v>
      </c>
      <c r="CF31" s="158">
        <f t="shared" si="30"/>
        <v>0</v>
      </c>
    </row>
    <row r="32" spans="1:84" ht="25.5" customHeight="1">
      <c r="A32" s="141" t="s">
        <v>435</v>
      </c>
      <c r="B32" s="141" t="s">
        <v>441</v>
      </c>
      <c r="C32" s="141" t="s">
        <v>443</v>
      </c>
      <c r="D32" s="135" t="s">
        <v>390</v>
      </c>
      <c r="E32" s="66">
        <f t="shared" si="2"/>
        <v>389280</v>
      </c>
      <c r="F32" s="66">
        <f t="shared" si="3"/>
        <v>0</v>
      </c>
      <c r="G32" s="163"/>
      <c r="H32" s="163"/>
      <c r="I32" s="163"/>
      <c r="J32" s="163"/>
      <c r="K32" s="163"/>
      <c r="L32" s="163"/>
      <c r="M32" s="163"/>
      <c r="N32" s="163"/>
      <c r="O32" s="163"/>
      <c r="P32" s="66">
        <f t="shared" si="5"/>
        <v>0</v>
      </c>
      <c r="Q32" s="163"/>
      <c r="R32" s="163"/>
      <c r="S32" s="163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63"/>
      <c r="AJ32" s="163"/>
      <c r="AK32" s="163"/>
      <c r="AL32" s="163"/>
      <c r="AM32" s="163"/>
      <c r="AN32" s="163"/>
      <c r="AO32" s="163"/>
      <c r="AP32" s="66">
        <f t="shared" si="6"/>
        <v>389280</v>
      </c>
      <c r="AQ32" s="163"/>
      <c r="AR32" s="163"/>
      <c r="AS32" s="163"/>
      <c r="AT32" s="163"/>
      <c r="AU32" s="163"/>
      <c r="AV32" s="163">
        <v>389280</v>
      </c>
      <c r="AW32" s="163"/>
      <c r="AX32" s="163"/>
      <c r="AY32" s="163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66">
        <f t="shared" si="7"/>
        <v>0</v>
      </c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66"/>
      <c r="BX32" s="158"/>
      <c r="BY32" s="158"/>
      <c r="BZ32" s="158"/>
      <c r="CA32" s="158"/>
      <c r="CB32" s="158"/>
      <c r="CC32" s="158"/>
      <c r="CD32" s="158"/>
      <c r="CE32" s="158"/>
      <c r="CF32" s="158"/>
    </row>
    <row r="33" spans="1:84" ht="25.5" customHeight="1">
      <c r="A33" s="141" t="s">
        <v>435</v>
      </c>
      <c r="B33" s="141" t="s">
        <v>427</v>
      </c>
      <c r="C33" s="140"/>
      <c r="D33" s="135" t="s">
        <v>391</v>
      </c>
      <c r="E33" s="66">
        <f t="shared" si="2"/>
        <v>4800</v>
      </c>
      <c r="F33" s="66">
        <f t="shared" si="3"/>
        <v>0</v>
      </c>
      <c r="G33" s="158">
        <f aca="true" t="shared" si="31" ref="G33:BR33">G34</f>
        <v>0</v>
      </c>
      <c r="H33" s="158">
        <f t="shared" si="31"/>
        <v>0</v>
      </c>
      <c r="I33" s="158">
        <f t="shared" si="31"/>
        <v>0</v>
      </c>
      <c r="J33" s="158">
        <f t="shared" si="31"/>
        <v>0</v>
      </c>
      <c r="K33" s="158">
        <f t="shared" si="31"/>
        <v>0</v>
      </c>
      <c r="L33" s="158">
        <f t="shared" si="31"/>
        <v>0</v>
      </c>
      <c r="M33" s="158">
        <f t="shared" si="31"/>
        <v>0</v>
      </c>
      <c r="N33" s="158">
        <f t="shared" si="31"/>
        <v>0</v>
      </c>
      <c r="O33" s="158">
        <f t="shared" si="31"/>
        <v>0</v>
      </c>
      <c r="P33" s="66">
        <f t="shared" si="5"/>
        <v>4800</v>
      </c>
      <c r="Q33" s="158">
        <f t="shared" si="31"/>
        <v>0</v>
      </c>
      <c r="R33" s="158">
        <f t="shared" si="31"/>
        <v>0</v>
      </c>
      <c r="S33" s="158">
        <f t="shared" si="31"/>
        <v>0</v>
      </c>
      <c r="T33" s="158">
        <f t="shared" si="31"/>
        <v>0</v>
      </c>
      <c r="U33" s="158">
        <f t="shared" si="31"/>
        <v>0</v>
      </c>
      <c r="V33" s="158">
        <f t="shared" si="31"/>
        <v>0</v>
      </c>
      <c r="W33" s="158">
        <f t="shared" si="31"/>
        <v>0</v>
      </c>
      <c r="X33" s="158">
        <f t="shared" si="31"/>
        <v>0</v>
      </c>
      <c r="Y33" s="158">
        <f t="shared" si="31"/>
        <v>0</v>
      </c>
      <c r="Z33" s="158">
        <f t="shared" si="31"/>
        <v>0</v>
      </c>
      <c r="AA33" s="158">
        <f t="shared" si="31"/>
        <v>0</v>
      </c>
      <c r="AB33" s="158">
        <f t="shared" si="31"/>
        <v>0</v>
      </c>
      <c r="AC33" s="158">
        <f t="shared" si="31"/>
        <v>0</v>
      </c>
      <c r="AD33" s="158">
        <f t="shared" si="31"/>
        <v>0</v>
      </c>
      <c r="AE33" s="158">
        <f t="shared" si="31"/>
        <v>0</v>
      </c>
      <c r="AF33" s="158">
        <f t="shared" si="31"/>
        <v>0</v>
      </c>
      <c r="AG33" s="158">
        <f t="shared" si="31"/>
        <v>0</v>
      </c>
      <c r="AH33" s="158">
        <f t="shared" si="31"/>
        <v>0</v>
      </c>
      <c r="AI33" s="158">
        <f t="shared" si="31"/>
        <v>0</v>
      </c>
      <c r="AJ33" s="158">
        <f t="shared" si="31"/>
        <v>0</v>
      </c>
      <c r="AK33" s="158">
        <f t="shared" si="31"/>
        <v>0</v>
      </c>
      <c r="AL33" s="158">
        <f t="shared" si="31"/>
        <v>0</v>
      </c>
      <c r="AM33" s="158">
        <f t="shared" si="31"/>
        <v>0</v>
      </c>
      <c r="AN33" s="158">
        <f t="shared" si="31"/>
        <v>0</v>
      </c>
      <c r="AO33" s="158">
        <f t="shared" si="31"/>
        <v>4800</v>
      </c>
      <c r="AP33" s="66">
        <f t="shared" si="6"/>
        <v>0</v>
      </c>
      <c r="AQ33" s="158">
        <f t="shared" si="31"/>
        <v>0</v>
      </c>
      <c r="AR33" s="158">
        <f t="shared" si="31"/>
        <v>0</v>
      </c>
      <c r="AS33" s="158">
        <f t="shared" si="31"/>
        <v>0</v>
      </c>
      <c r="AT33" s="158">
        <f t="shared" si="31"/>
        <v>0</v>
      </c>
      <c r="AU33" s="158">
        <f t="shared" si="31"/>
        <v>0</v>
      </c>
      <c r="AV33" s="158">
        <f t="shared" si="31"/>
        <v>0</v>
      </c>
      <c r="AW33" s="158">
        <f t="shared" si="31"/>
        <v>0</v>
      </c>
      <c r="AX33" s="158">
        <f t="shared" si="31"/>
        <v>0</v>
      </c>
      <c r="AY33" s="158">
        <f t="shared" si="31"/>
        <v>0</v>
      </c>
      <c r="AZ33" s="158">
        <f t="shared" si="31"/>
        <v>0</v>
      </c>
      <c r="BA33" s="158">
        <f t="shared" si="31"/>
        <v>0</v>
      </c>
      <c r="BB33" s="158">
        <f t="shared" si="31"/>
        <v>0</v>
      </c>
      <c r="BC33" s="158">
        <f t="shared" si="31"/>
        <v>0</v>
      </c>
      <c r="BD33" s="158">
        <f t="shared" si="31"/>
        <v>0</v>
      </c>
      <c r="BE33" s="158">
        <f t="shared" si="31"/>
        <v>0</v>
      </c>
      <c r="BF33" s="158">
        <f t="shared" si="31"/>
        <v>0</v>
      </c>
      <c r="BG33" s="158">
        <f t="shared" si="31"/>
        <v>0</v>
      </c>
      <c r="BH33" s="158">
        <f t="shared" si="31"/>
        <v>0</v>
      </c>
      <c r="BI33" s="158">
        <f t="shared" si="31"/>
        <v>0</v>
      </c>
      <c r="BJ33" s="158">
        <f t="shared" si="31"/>
        <v>0</v>
      </c>
      <c r="BK33" s="158">
        <f t="shared" si="31"/>
        <v>0</v>
      </c>
      <c r="BL33" s="66">
        <f t="shared" si="7"/>
        <v>0</v>
      </c>
      <c r="BM33" s="158">
        <f t="shared" si="31"/>
        <v>0</v>
      </c>
      <c r="BN33" s="158">
        <f t="shared" si="31"/>
        <v>0</v>
      </c>
      <c r="BO33" s="158">
        <f t="shared" si="31"/>
        <v>0</v>
      </c>
      <c r="BP33" s="158">
        <f t="shared" si="31"/>
        <v>0</v>
      </c>
      <c r="BQ33" s="158">
        <f t="shared" si="31"/>
        <v>0</v>
      </c>
      <c r="BR33" s="158">
        <f t="shared" si="31"/>
        <v>0</v>
      </c>
      <c r="BS33" s="158">
        <f aca="true" t="shared" si="32" ref="BS33:CF33">BS34</f>
        <v>0</v>
      </c>
      <c r="BT33" s="158">
        <f t="shared" si="32"/>
        <v>0</v>
      </c>
      <c r="BU33" s="158">
        <f t="shared" si="32"/>
        <v>0</v>
      </c>
      <c r="BV33" s="158">
        <f t="shared" si="32"/>
        <v>0</v>
      </c>
      <c r="BW33" s="158">
        <f t="shared" si="32"/>
        <v>0</v>
      </c>
      <c r="BX33" s="158">
        <f t="shared" si="32"/>
        <v>0</v>
      </c>
      <c r="BY33" s="158">
        <f t="shared" si="32"/>
        <v>0</v>
      </c>
      <c r="BZ33" s="158">
        <f t="shared" si="32"/>
        <v>0</v>
      </c>
      <c r="CA33" s="158">
        <f t="shared" si="32"/>
        <v>0</v>
      </c>
      <c r="CB33" s="158">
        <f t="shared" si="32"/>
        <v>0</v>
      </c>
      <c r="CC33" s="158">
        <f t="shared" si="32"/>
        <v>0</v>
      </c>
      <c r="CD33" s="158">
        <f t="shared" si="32"/>
        <v>0</v>
      </c>
      <c r="CE33" s="158">
        <f t="shared" si="32"/>
        <v>0</v>
      </c>
      <c r="CF33" s="158">
        <f t="shared" si="32"/>
        <v>0</v>
      </c>
    </row>
    <row r="34" spans="1:84" ht="25.5" customHeight="1">
      <c r="A34" s="141" t="s">
        <v>435</v>
      </c>
      <c r="B34" s="141" t="s">
        <v>427</v>
      </c>
      <c r="C34" s="141" t="s">
        <v>425</v>
      </c>
      <c r="D34" s="135" t="s">
        <v>392</v>
      </c>
      <c r="E34" s="66">
        <f t="shared" si="2"/>
        <v>4800</v>
      </c>
      <c r="F34" s="66">
        <f t="shared" si="3"/>
        <v>0</v>
      </c>
      <c r="G34" s="163"/>
      <c r="H34" s="163"/>
      <c r="I34" s="163"/>
      <c r="J34" s="163"/>
      <c r="K34" s="163"/>
      <c r="L34" s="163"/>
      <c r="M34" s="163"/>
      <c r="N34" s="163"/>
      <c r="O34" s="163"/>
      <c r="P34" s="66">
        <f t="shared" si="5"/>
        <v>4800</v>
      </c>
      <c r="Q34" s="163"/>
      <c r="R34" s="163"/>
      <c r="S34" s="163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63"/>
      <c r="AJ34" s="163"/>
      <c r="AK34" s="163"/>
      <c r="AL34" s="163"/>
      <c r="AM34" s="163"/>
      <c r="AN34" s="163"/>
      <c r="AO34" s="163">
        <v>4800</v>
      </c>
      <c r="AP34" s="66">
        <f t="shared" si="6"/>
        <v>0</v>
      </c>
      <c r="AQ34" s="163"/>
      <c r="AR34" s="163"/>
      <c r="AS34" s="163"/>
      <c r="AT34" s="163"/>
      <c r="AU34" s="163"/>
      <c r="AV34" s="163"/>
      <c r="AW34" s="163"/>
      <c r="AX34" s="163"/>
      <c r="AY34" s="163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66">
        <f t="shared" si="7"/>
        <v>0</v>
      </c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66"/>
      <c r="BX34" s="158"/>
      <c r="BY34" s="158"/>
      <c r="BZ34" s="158"/>
      <c r="CA34" s="158"/>
      <c r="CB34" s="158"/>
      <c r="CC34" s="158"/>
      <c r="CD34" s="158"/>
      <c r="CE34" s="158"/>
      <c r="CF34" s="158"/>
    </row>
    <row r="35" spans="1:84" ht="25.5" customHeight="1">
      <c r="A35" s="141" t="s">
        <v>445</v>
      </c>
      <c r="B35" s="140"/>
      <c r="C35" s="140"/>
      <c r="D35" s="135" t="s">
        <v>393</v>
      </c>
      <c r="E35" s="66">
        <f t="shared" si="2"/>
        <v>82666</v>
      </c>
      <c r="F35" s="66">
        <f t="shared" si="3"/>
        <v>66946</v>
      </c>
      <c r="G35" s="158">
        <f aca="true" t="shared" si="33" ref="G35:BR36">G36</f>
        <v>26040</v>
      </c>
      <c r="H35" s="158">
        <f t="shared" si="33"/>
        <v>26736</v>
      </c>
      <c r="I35" s="158">
        <f t="shared" si="33"/>
        <v>2170</v>
      </c>
      <c r="J35" s="158">
        <f t="shared" si="33"/>
        <v>0</v>
      </c>
      <c r="K35" s="158">
        <f t="shared" si="33"/>
        <v>0</v>
      </c>
      <c r="L35" s="158">
        <f t="shared" si="33"/>
        <v>0</v>
      </c>
      <c r="M35" s="158">
        <f t="shared" si="33"/>
        <v>0</v>
      </c>
      <c r="N35" s="158">
        <f t="shared" si="33"/>
        <v>0</v>
      </c>
      <c r="O35" s="158">
        <f t="shared" si="33"/>
        <v>12000</v>
      </c>
      <c r="P35" s="66">
        <f t="shared" si="5"/>
        <v>15600</v>
      </c>
      <c r="Q35" s="158">
        <f t="shared" si="33"/>
        <v>4220</v>
      </c>
      <c r="R35" s="158">
        <f t="shared" si="33"/>
        <v>0</v>
      </c>
      <c r="S35" s="158">
        <f t="shared" si="33"/>
        <v>0</v>
      </c>
      <c r="T35" s="158">
        <f t="shared" si="33"/>
        <v>0</v>
      </c>
      <c r="U35" s="158">
        <f t="shared" si="33"/>
        <v>0</v>
      </c>
      <c r="V35" s="158">
        <f t="shared" si="33"/>
        <v>0</v>
      </c>
      <c r="W35" s="158">
        <f t="shared" si="33"/>
        <v>0</v>
      </c>
      <c r="X35" s="158">
        <f t="shared" si="33"/>
        <v>0</v>
      </c>
      <c r="Y35" s="158">
        <f t="shared" si="33"/>
        <v>6960</v>
      </c>
      <c r="Z35" s="158">
        <f t="shared" si="33"/>
        <v>0</v>
      </c>
      <c r="AA35" s="158">
        <f t="shared" si="33"/>
        <v>0</v>
      </c>
      <c r="AB35" s="158">
        <f t="shared" si="33"/>
        <v>0</v>
      </c>
      <c r="AC35" s="158">
        <f t="shared" si="33"/>
        <v>0</v>
      </c>
      <c r="AD35" s="158">
        <f t="shared" si="33"/>
        <v>0</v>
      </c>
      <c r="AE35" s="158">
        <f t="shared" si="33"/>
        <v>4420</v>
      </c>
      <c r="AF35" s="158">
        <f t="shared" si="33"/>
        <v>0</v>
      </c>
      <c r="AG35" s="158">
        <f t="shared" si="33"/>
        <v>0</v>
      </c>
      <c r="AH35" s="158">
        <f t="shared" si="33"/>
        <v>0</v>
      </c>
      <c r="AI35" s="158">
        <f t="shared" si="33"/>
        <v>0</v>
      </c>
      <c r="AJ35" s="158">
        <f t="shared" si="33"/>
        <v>0</v>
      </c>
      <c r="AK35" s="158">
        <f t="shared" si="33"/>
        <v>0</v>
      </c>
      <c r="AL35" s="158">
        <f t="shared" si="33"/>
        <v>0</v>
      </c>
      <c r="AM35" s="158">
        <f t="shared" si="33"/>
        <v>0</v>
      </c>
      <c r="AN35" s="158">
        <f t="shared" si="33"/>
        <v>0</v>
      </c>
      <c r="AO35" s="158">
        <f t="shared" si="33"/>
        <v>0</v>
      </c>
      <c r="AP35" s="66">
        <f t="shared" si="6"/>
        <v>120</v>
      </c>
      <c r="AQ35" s="158">
        <f t="shared" si="33"/>
        <v>0</v>
      </c>
      <c r="AR35" s="158">
        <f t="shared" si="33"/>
        <v>0</v>
      </c>
      <c r="AS35" s="158">
        <f t="shared" si="33"/>
        <v>0</v>
      </c>
      <c r="AT35" s="158">
        <f t="shared" si="33"/>
        <v>0</v>
      </c>
      <c r="AU35" s="158">
        <f t="shared" si="33"/>
        <v>0</v>
      </c>
      <c r="AV35" s="158">
        <f t="shared" si="33"/>
        <v>0</v>
      </c>
      <c r="AW35" s="158">
        <f t="shared" si="33"/>
        <v>0</v>
      </c>
      <c r="AX35" s="158">
        <f t="shared" si="33"/>
        <v>0</v>
      </c>
      <c r="AY35" s="158">
        <f t="shared" si="33"/>
        <v>120</v>
      </c>
      <c r="AZ35" s="158">
        <f t="shared" si="33"/>
        <v>0</v>
      </c>
      <c r="BA35" s="158">
        <f t="shared" si="33"/>
        <v>0</v>
      </c>
      <c r="BB35" s="158">
        <f t="shared" si="33"/>
        <v>0</v>
      </c>
      <c r="BC35" s="158">
        <f t="shared" si="33"/>
        <v>0</v>
      </c>
      <c r="BD35" s="158">
        <f t="shared" si="33"/>
        <v>0</v>
      </c>
      <c r="BE35" s="158">
        <f t="shared" si="33"/>
        <v>0</v>
      </c>
      <c r="BF35" s="158">
        <f t="shared" si="33"/>
        <v>0</v>
      </c>
      <c r="BG35" s="158">
        <f t="shared" si="33"/>
        <v>0</v>
      </c>
      <c r="BH35" s="158">
        <f t="shared" si="33"/>
        <v>0</v>
      </c>
      <c r="BI35" s="158">
        <f t="shared" si="33"/>
        <v>0</v>
      </c>
      <c r="BJ35" s="158">
        <f t="shared" si="33"/>
        <v>0</v>
      </c>
      <c r="BK35" s="158">
        <f t="shared" si="33"/>
        <v>0</v>
      </c>
      <c r="BL35" s="66">
        <f t="shared" si="7"/>
        <v>0</v>
      </c>
      <c r="BM35" s="158">
        <f t="shared" si="33"/>
        <v>0</v>
      </c>
      <c r="BN35" s="158">
        <f t="shared" si="33"/>
        <v>0</v>
      </c>
      <c r="BO35" s="158">
        <f t="shared" si="33"/>
        <v>0</v>
      </c>
      <c r="BP35" s="158">
        <f t="shared" si="33"/>
        <v>0</v>
      </c>
      <c r="BQ35" s="158">
        <f t="shared" si="33"/>
        <v>0</v>
      </c>
      <c r="BR35" s="158">
        <f t="shared" si="33"/>
        <v>0</v>
      </c>
      <c r="BS35" s="158">
        <f aca="true" t="shared" si="34" ref="BS35:CF36">BS36</f>
        <v>0</v>
      </c>
      <c r="BT35" s="158">
        <f t="shared" si="34"/>
        <v>0</v>
      </c>
      <c r="BU35" s="158">
        <f t="shared" si="34"/>
        <v>0</v>
      </c>
      <c r="BV35" s="158">
        <f t="shared" si="34"/>
        <v>0</v>
      </c>
      <c r="BW35" s="158">
        <f t="shared" si="34"/>
        <v>0</v>
      </c>
      <c r="BX35" s="158">
        <f t="shared" si="34"/>
        <v>0</v>
      </c>
      <c r="BY35" s="158">
        <f t="shared" si="34"/>
        <v>0</v>
      </c>
      <c r="BZ35" s="158">
        <f t="shared" si="34"/>
        <v>0</v>
      </c>
      <c r="CA35" s="158">
        <f t="shared" si="34"/>
        <v>0</v>
      </c>
      <c r="CB35" s="158">
        <f t="shared" si="34"/>
        <v>0</v>
      </c>
      <c r="CC35" s="158">
        <f t="shared" si="34"/>
        <v>0</v>
      </c>
      <c r="CD35" s="158">
        <f t="shared" si="34"/>
        <v>0</v>
      </c>
      <c r="CE35" s="158">
        <f t="shared" si="34"/>
        <v>0</v>
      </c>
      <c r="CF35" s="158">
        <f t="shared" si="34"/>
        <v>0</v>
      </c>
    </row>
    <row r="36" spans="1:84" ht="25.5" customHeight="1">
      <c r="A36" s="141" t="s">
        <v>445</v>
      </c>
      <c r="B36" s="141" t="s">
        <v>423</v>
      </c>
      <c r="C36" s="140"/>
      <c r="D36" s="135" t="s">
        <v>394</v>
      </c>
      <c r="E36" s="66">
        <f t="shared" si="2"/>
        <v>82666</v>
      </c>
      <c r="F36" s="66">
        <f t="shared" si="3"/>
        <v>66946</v>
      </c>
      <c r="G36" s="158">
        <f t="shared" si="33"/>
        <v>26040</v>
      </c>
      <c r="H36" s="158">
        <f t="shared" si="33"/>
        <v>26736</v>
      </c>
      <c r="I36" s="158">
        <f t="shared" si="33"/>
        <v>2170</v>
      </c>
      <c r="J36" s="158">
        <f t="shared" si="33"/>
        <v>0</v>
      </c>
      <c r="K36" s="158">
        <f t="shared" si="33"/>
        <v>0</v>
      </c>
      <c r="L36" s="158">
        <f t="shared" si="33"/>
        <v>0</v>
      </c>
      <c r="M36" s="158">
        <f t="shared" si="33"/>
        <v>0</v>
      </c>
      <c r="N36" s="158">
        <f t="shared" si="33"/>
        <v>0</v>
      </c>
      <c r="O36" s="158">
        <f t="shared" si="33"/>
        <v>12000</v>
      </c>
      <c r="P36" s="66">
        <f t="shared" si="5"/>
        <v>15600</v>
      </c>
      <c r="Q36" s="158">
        <f t="shared" si="33"/>
        <v>4220</v>
      </c>
      <c r="R36" s="158">
        <f t="shared" si="33"/>
        <v>0</v>
      </c>
      <c r="S36" s="158">
        <f t="shared" si="33"/>
        <v>0</v>
      </c>
      <c r="T36" s="158">
        <f t="shared" si="33"/>
        <v>0</v>
      </c>
      <c r="U36" s="158">
        <f t="shared" si="33"/>
        <v>0</v>
      </c>
      <c r="V36" s="158">
        <f t="shared" si="33"/>
        <v>0</v>
      </c>
      <c r="W36" s="158">
        <f t="shared" si="33"/>
        <v>0</v>
      </c>
      <c r="X36" s="158">
        <f t="shared" si="33"/>
        <v>0</v>
      </c>
      <c r="Y36" s="158">
        <f t="shared" si="33"/>
        <v>6960</v>
      </c>
      <c r="Z36" s="158">
        <f t="shared" si="33"/>
        <v>0</v>
      </c>
      <c r="AA36" s="158">
        <f t="shared" si="33"/>
        <v>0</v>
      </c>
      <c r="AB36" s="158">
        <f t="shared" si="33"/>
        <v>0</v>
      </c>
      <c r="AC36" s="158">
        <f t="shared" si="33"/>
        <v>0</v>
      </c>
      <c r="AD36" s="158">
        <f t="shared" si="33"/>
        <v>0</v>
      </c>
      <c r="AE36" s="158">
        <f t="shared" si="33"/>
        <v>4420</v>
      </c>
      <c r="AF36" s="158">
        <f t="shared" si="33"/>
        <v>0</v>
      </c>
      <c r="AG36" s="158">
        <f t="shared" si="33"/>
        <v>0</v>
      </c>
      <c r="AH36" s="158">
        <f t="shared" si="33"/>
        <v>0</v>
      </c>
      <c r="AI36" s="158">
        <f t="shared" si="33"/>
        <v>0</v>
      </c>
      <c r="AJ36" s="158">
        <f t="shared" si="33"/>
        <v>0</v>
      </c>
      <c r="AK36" s="158">
        <f t="shared" si="33"/>
        <v>0</v>
      </c>
      <c r="AL36" s="158">
        <f t="shared" si="33"/>
        <v>0</v>
      </c>
      <c r="AM36" s="158">
        <f t="shared" si="33"/>
        <v>0</v>
      </c>
      <c r="AN36" s="158">
        <f t="shared" si="33"/>
        <v>0</v>
      </c>
      <c r="AO36" s="158">
        <f t="shared" si="33"/>
        <v>0</v>
      </c>
      <c r="AP36" s="66">
        <f t="shared" si="6"/>
        <v>120</v>
      </c>
      <c r="AQ36" s="158">
        <f t="shared" si="33"/>
        <v>0</v>
      </c>
      <c r="AR36" s="158">
        <f t="shared" si="33"/>
        <v>0</v>
      </c>
      <c r="AS36" s="158">
        <f t="shared" si="33"/>
        <v>0</v>
      </c>
      <c r="AT36" s="158">
        <f t="shared" si="33"/>
        <v>0</v>
      </c>
      <c r="AU36" s="158">
        <f t="shared" si="33"/>
        <v>0</v>
      </c>
      <c r="AV36" s="158">
        <f t="shared" si="33"/>
        <v>0</v>
      </c>
      <c r="AW36" s="158">
        <f t="shared" si="33"/>
        <v>0</v>
      </c>
      <c r="AX36" s="158">
        <f t="shared" si="33"/>
        <v>0</v>
      </c>
      <c r="AY36" s="158">
        <f t="shared" si="33"/>
        <v>120</v>
      </c>
      <c r="AZ36" s="158">
        <f t="shared" si="33"/>
        <v>0</v>
      </c>
      <c r="BA36" s="158">
        <f t="shared" si="33"/>
        <v>0</v>
      </c>
      <c r="BB36" s="158">
        <f t="shared" si="33"/>
        <v>0</v>
      </c>
      <c r="BC36" s="158">
        <f t="shared" si="33"/>
        <v>0</v>
      </c>
      <c r="BD36" s="158">
        <f t="shared" si="33"/>
        <v>0</v>
      </c>
      <c r="BE36" s="158">
        <f t="shared" si="33"/>
        <v>0</v>
      </c>
      <c r="BF36" s="158">
        <f t="shared" si="33"/>
        <v>0</v>
      </c>
      <c r="BG36" s="158">
        <f t="shared" si="33"/>
        <v>0</v>
      </c>
      <c r="BH36" s="158">
        <f t="shared" si="33"/>
        <v>0</v>
      </c>
      <c r="BI36" s="158">
        <f t="shared" si="33"/>
        <v>0</v>
      </c>
      <c r="BJ36" s="158">
        <f t="shared" si="33"/>
        <v>0</v>
      </c>
      <c r="BK36" s="158">
        <f t="shared" si="33"/>
        <v>0</v>
      </c>
      <c r="BL36" s="66">
        <f t="shared" si="7"/>
        <v>0</v>
      </c>
      <c r="BM36" s="158">
        <f t="shared" si="33"/>
        <v>0</v>
      </c>
      <c r="BN36" s="158">
        <f t="shared" si="33"/>
        <v>0</v>
      </c>
      <c r="BO36" s="158">
        <f t="shared" si="33"/>
        <v>0</v>
      </c>
      <c r="BP36" s="158">
        <f t="shared" si="33"/>
        <v>0</v>
      </c>
      <c r="BQ36" s="158">
        <f t="shared" si="33"/>
        <v>0</v>
      </c>
      <c r="BR36" s="158">
        <f t="shared" si="33"/>
        <v>0</v>
      </c>
      <c r="BS36" s="158">
        <f t="shared" si="34"/>
        <v>0</v>
      </c>
      <c r="BT36" s="158">
        <f t="shared" si="34"/>
        <v>0</v>
      </c>
      <c r="BU36" s="158">
        <f t="shared" si="34"/>
        <v>0</v>
      </c>
      <c r="BV36" s="158">
        <f t="shared" si="34"/>
        <v>0</v>
      </c>
      <c r="BW36" s="158">
        <f t="shared" si="34"/>
        <v>0</v>
      </c>
      <c r="BX36" s="158">
        <f t="shared" si="34"/>
        <v>0</v>
      </c>
      <c r="BY36" s="158">
        <f t="shared" si="34"/>
        <v>0</v>
      </c>
      <c r="BZ36" s="158">
        <f t="shared" si="34"/>
        <v>0</v>
      </c>
      <c r="CA36" s="158">
        <f t="shared" si="34"/>
        <v>0</v>
      </c>
      <c r="CB36" s="158">
        <f t="shared" si="34"/>
        <v>0</v>
      </c>
      <c r="CC36" s="158">
        <f t="shared" si="34"/>
        <v>0</v>
      </c>
      <c r="CD36" s="158">
        <f t="shared" si="34"/>
        <v>0</v>
      </c>
      <c r="CE36" s="158">
        <f t="shared" si="34"/>
        <v>0</v>
      </c>
      <c r="CF36" s="158">
        <f t="shared" si="34"/>
        <v>0</v>
      </c>
    </row>
    <row r="37" spans="1:84" ht="25.5" customHeight="1">
      <c r="A37" s="141" t="s">
        <v>445</v>
      </c>
      <c r="B37" s="141" t="s">
        <v>423</v>
      </c>
      <c r="C37" s="141" t="s">
        <v>447</v>
      </c>
      <c r="D37" s="135" t="s">
        <v>395</v>
      </c>
      <c r="E37" s="66">
        <f t="shared" si="2"/>
        <v>82666</v>
      </c>
      <c r="F37" s="66">
        <f t="shared" si="3"/>
        <v>66946</v>
      </c>
      <c r="G37" s="163">
        <v>26040</v>
      </c>
      <c r="H37" s="163">
        <v>26736</v>
      </c>
      <c r="I37" s="163">
        <v>2170</v>
      </c>
      <c r="J37" s="163"/>
      <c r="K37" s="163"/>
      <c r="L37" s="163"/>
      <c r="M37" s="163"/>
      <c r="N37" s="163"/>
      <c r="O37" s="163">
        <v>12000</v>
      </c>
      <c r="P37" s="66">
        <f t="shared" si="5"/>
        <v>15600</v>
      </c>
      <c r="Q37" s="163">
        <v>4220</v>
      </c>
      <c r="R37" s="163"/>
      <c r="S37" s="163"/>
      <c r="T37" s="158"/>
      <c r="U37" s="158"/>
      <c r="V37" s="158"/>
      <c r="W37" s="158"/>
      <c r="X37" s="158"/>
      <c r="Y37" s="158">
        <v>6960</v>
      </c>
      <c r="Z37" s="158"/>
      <c r="AA37" s="158"/>
      <c r="AB37" s="158"/>
      <c r="AC37" s="158"/>
      <c r="AD37" s="158"/>
      <c r="AE37" s="158">
        <v>4420</v>
      </c>
      <c r="AF37" s="158"/>
      <c r="AG37" s="158"/>
      <c r="AH37" s="158"/>
      <c r="AI37" s="163"/>
      <c r="AJ37" s="163"/>
      <c r="AK37" s="163"/>
      <c r="AL37" s="163"/>
      <c r="AM37" s="163"/>
      <c r="AN37" s="163"/>
      <c r="AO37" s="163"/>
      <c r="AP37" s="66">
        <f t="shared" si="6"/>
        <v>120</v>
      </c>
      <c r="AQ37" s="163"/>
      <c r="AR37" s="163"/>
      <c r="AS37" s="163"/>
      <c r="AT37" s="163"/>
      <c r="AU37" s="163"/>
      <c r="AV37" s="163"/>
      <c r="AW37" s="163"/>
      <c r="AX37" s="163"/>
      <c r="AY37" s="163">
        <v>120</v>
      </c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66">
        <f t="shared" si="7"/>
        <v>0</v>
      </c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66"/>
      <c r="BX37" s="158"/>
      <c r="BY37" s="158"/>
      <c r="BZ37" s="158"/>
      <c r="CA37" s="158"/>
      <c r="CB37" s="158"/>
      <c r="CC37" s="158"/>
      <c r="CD37" s="158"/>
      <c r="CE37" s="158"/>
      <c r="CF37" s="158"/>
    </row>
    <row r="38" spans="1:84" ht="25.5" customHeight="1">
      <c r="A38" s="141" t="s">
        <v>448</v>
      </c>
      <c r="B38" s="140"/>
      <c r="C38" s="140"/>
      <c r="D38" s="135" t="s">
        <v>396</v>
      </c>
      <c r="E38" s="66">
        <f t="shared" si="2"/>
        <v>250000</v>
      </c>
      <c r="F38" s="66">
        <f t="shared" si="3"/>
        <v>0</v>
      </c>
      <c r="G38" s="158">
        <f aca="true" t="shared" si="35" ref="G38:BR38">G39+G41</f>
        <v>0</v>
      </c>
      <c r="H38" s="158">
        <f t="shared" si="35"/>
        <v>0</v>
      </c>
      <c r="I38" s="158">
        <f t="shared" si="35"/>
        <v>0</v>
      </c>
      <c r="J38" s="158">
        <f t="shared" si="35"/>
        <v>0</v>
      </c>
      <c r="K38" s="158">
        <f t="shared" si="35"/>
        <v>0</v>
      </c>
      <c r="L38" s="158">
        <f t="shared" si="35"/>
        <v>0</v>
      </c>
      <c r="M38" s="158">
        <f t="shared" si="35"/>
        <v>0</v>
      </c>
      <c r="N38" s="158">
        <f t="shared" si="35"/>
        <v>0</v>
      </c>
      <c r="O38" s="158">
        <f t="shared" si="35"/>
        <v>0</v>
      </c>
      <c r="P38" s="66">
        <f t="shared" si="5"/>
        <v>250000</v>
      </c>
      <c r="Q38" s="158">
        <f t="shared" si="35"/>
        <v>30000</v>
      </c>
      <c r="R38" s="158">
        <f t="shared" si="35"/>
        <v>0</v>
      </c>
      <c r="S38" s="158">
        <f t="shared" si="35"/>
        <v>0</v>
      </c>
      <c r="T38" s="158">
        <f t="shared" si="35"/>
        <v>0</v>
      </c>
      <c r="U38" s="158">
        <f t="shared" si="35"/>
        <v>0</v>
      </c>
      <c r="V38" s="158">
        <f t="shared" si="35"/>
        <v>0</v>
      </c>
      <c r="W38" s="158">
        <f t="shared" si="35"/>
        <v>0</v>
      </c>
      <c r="X38" s="158">
        <f t="shared" si="35"/>
        <v>0</v>
      </c>
      <c r="Y38" s="158">
        <f t="shared" si="35"/>
        <v>0</v>
      </c>
      <c r="Z38" s="158">
        <f t="shared" si="35"/>
        <v>0</v>
      </c>
      <c r="AA38" s="158">
        <f t="shared" si="35"/>
        <v>0</v>
      </c>
      <c r="AB38" s="158">
        <f t="shared" si="35"/>
        <v>0</v>
      </c>
      <c r="AC38" s="158">
        <f t="shared" si="35"/>
        <v>0</v>
      </c>
      <c r="AD38" s="158">
        <f t="shared" si="35"/>
        <v>0</v>
      </c>
      <c r="AE38" s="158">
        <f t="shared" si="35"/>
        <v>0</v>
      </c>
      <c r="AF38" s="158">
        <f t="shared" si="35"/>
        <v>0</v>
      </c>
      <c r="AG38" s="158">
        <f t="shared" si="35"/>
        <v>0</v>
      </c>
      <c r="AH38" s="158">
        <f t="shared" si="35"/>
        <v>0</v>
      </c>
      <c r="AI38" s="158">
        <f t="shared" si="35"/>
        <v>0</v>
      </c>
      <c r="AJ38" s="158">
        <f t="shared" si="35"/>
        <v>0</v>
      </c>
      <c r="AK38" s="158">
        <f t="shared" si="35"/>
        <v>0</v>
      </c>
      <c r="AL38" s="158">
        <f t="shared" si="35"/>
        <v>0</v>
      </c>
      <c r="AM38" s="158">
        <f t="shared" si="35"/>
        <v>0</v>
      </c>
      <c r="AN38" s="158">
        <f t="shared" si="35"/>
        <v>0</v>
      </c>
      <c r="AO38" s="158">
        <f t="shared" si="35"/>
        <v>220000</v>
      </c>
      <c r="AP38" s="66">
        <f t="shared" si="6"/>
        <v>0</v>
      </c>
      <c r="AQ38" s="158">
        <f t="shared" si="35"/>
        <v>0</v>
      </c>
      <c r="AR38" s="158">
        <f t="shared" si="35"/>
        <v>0</v>
      </c>
      <c r="AS38" s="158">
        <f t="shared" si="35"/>
        <v>0</v>
      </c>
      <c r="AT38" s="158">
        <f t="shared" si="35"/>
        <v>0</v>
      </c>
      <c r="AU38" s="158">
        <f t="shared" si="35"/>
        <v>0</v>
      </c>
      <c r="AV38" s="158">
        <f t="shared" si="35"/>
        <v>0</v>
      </c>
      <c r="AW38" s="158">
        <f t="shared" si="35"/>
        <v>0</v>
      </c>
      <c r="AX38" s="158">
        <f t="shared" si="35"/>
        <v>0</v>
      </c>
      <c r="AY38" s="158">
        <f t="shared" si="35"/>
        <v>0</v>
      </c>
      <c r="AZ38" s="158">
        <f t="shared" si="35"/>
        <v>0</v>
      </c>
      <c r="BA38" s="158">
        <f t="shared" si="35"/>
        <v>0</v>
      </c>
      <c r="BB38" s="158">
        <f t="shared" si="35"/>
        <v>0</v>
      </c>
      <c r="BC38" s="158">
        <f t="shared" si="35"/>
        <v>0</v>
      </c>
      <c r="BD38" s="158">
        <f t="shared" si="35"/>
        <v>0</v>
      </c>
      <c r="BE38" s="158">
        <f t="shared" si="35"/>
        <v>0</v>
      </c>
      <c r="BF38" s="158">
        <f t="shared" si="35"/>
        <v>0</v>
      </c>
      <c r="BG38" s="158">
        <f t="shared" si="35"/>
        <v>0</v>
      </c>
      <c r="BH38" s="158">
        <f t="shared" si="35"/>
        <v>0</v>
      </c>
      <c r="BI38" s="158">
        <f t="shared" si="35"/>
        <v>0</v>
      </c>
      <c r="BJ38" s="158">
        <f t="shared" si="35"/>
        <v>0</v>
      </c>
      <c r="BK38" s="158">
        <f t="shared" si="35"/>
        <v>0</v>
      </c>
      <c r="BL38" s="66">
        <f t="shared" si="7"/>
        <v>0</v>
      </c>
      <c r="BM38" s="158">
        <f t="shared" si="35"/>
        <v>0</v>
      </c>
      <c r="BN38" s="158">
        <f t="shared" si="35"/>
        <v>0</v>
      </c>
      <c r="BO38" s="158">
        <f t="shared" si="35"/>
        <v>0</v>
      </c>
      <c r="BP38" s="158">
        <f t="shared" si="35"/>
        <v>0</v>
      </c>
      <c r="BQ38" s="158">
        <f t="shared" si="35"/>
        <v>0</v>
      </c>
      <c r="BR38" s="158">
        <f t="shared" si="35"/>
        <v>0</v>
      </c>
      <c r="BS38" s="158">
        <f aca="true" t="shared" si="36" ref="BS38:CF38">BS39+BS41</f>
        <v>0</v>
      </c>
      <c r="BT38" s="158">
        <f t="shared" si="36"/>
        <v>0</v>
      </c>
      <c r="BU38" s="158">
        <f t="shared" si="36"/>
        <v>0</v>
      </c>
      <c r="BV38" s="158">
        <f t="shared" si="36"/>
        <v>0</v>
      </c>
      <c r="BW38" s="158">
        <f t="shared" si="36"/>
        <v>0</v>
      </c>
      <c r="BX38" s="158">
        <f t="shared" si="36"/>
        <v>0</v>
      </c>
      <c r="BY38" s="158">
        <f t="shared" si="36"/>
        <v>0</v>
      </c>
      <c r="BZ38" s="158">
        <f t="shared" si="36"/>
        <v>0</v>
      </c>
      <c r="CA38" s="158">
        <f t="shared" si="36"/>
        <v>0</v>
      </c>
      <c r="CB38" s="158">
        <f t="shared" si="36"/>
        <v>0</v>
      </c>
      <c r="CC38" s="158">
        <f t="shared" si="36"/>
        <v>0</v>
      </c>
      <c r="CD38" s="158">
        <f t="shared" si="36"/>
        <v>0</v>
      </c>
      <c r="CE38" s="158">
        <f t="shared" si="36"/>
        <v>0</v>
      </c>
      <c r="CF38" s="158">
        <f t="shared" si="36"/>
        <v>0</v>
      </c>
    </row>
    <row r="39" spans="1:84" ht="25.5" customHeight="1">
      <c r="A39" s="141" t="s">
        <v>448</v>
      </c>
      <c r="B39" s="141" t="s">
        <v>425</v>
      </c>
      <c r="C39" s="140"/>
      <c r="D39" s="135" t="s">
        <v>397</v>
      </c>
      <c r="E39" s="66">
        <f t="shared" si="2"/>
        <v>80000</v>
      </c>
      <c r="F39" s="66">
        <f t="shared" si="3"/>
        <v>0</v>
      </c>
      <c r="G39" s="158">
        <f aca="true" t="shared" si="37" ref="G39:BR39">G40</f>
        <v>0</v>
      </c>
      <c r="H39" s="158">
        <f t="shared" si="37"/>
        <v>0</v>
      </c>
      <c r="I39" s="158">
        <f t="shared" si="37"/>
        <v>0</v>
      </c>
      <c r="J39" s="158">
        <f t="shared" si="37"/>
        <v>0</v>
      </c>
      <c r="K39" s="158">
        <f t="shared" si="37"/>
        <v>0</v>
      </c>
      <c r="L39" s="158">
        <f t="shared" si="37"/>
        <v>0</v>
      </c>
      <c r="M39" s="158">
        <f t="shared" si="37"/>
        <v>0</v>
      </c>
      <c r="N39" s="158">
        <f t="shared" si="37"/>
        <v>0</v>
      </c>
      <c r="O39" s="158">
        <f t="shared" si="37"/>
        <v>0</v>
      </c>
      <c r="P39" s="66">
        <f t="shared" si="5"/>
        <v>80000</v>
      </c>
      <c r="Q39" s="158">
        <f t="shared" si="37"/>
        <v>30000</v>
      </c>
      <c r="R39" s="158">
        <f t="shared" si="37"/>
        <v>0</v>
      </c>
      <c r="S39" s="158">
        <f t="shared" si="37"/>
        <v>0</v>
      </c>
      <c r="T39" s="158">
        <f t="shared" si="37"/>
        <v>0</v>
      </c>
      <c r="U39" s="158">
        <f t="shared" si="37"/>
        <v>0</v>
      </c>
      <c r="V39" s="158">
        <f t="shared" si="37"/>
        <v>0</v>
      </c>
      <c r="W39" s="158">
        <f t="shared" si="37"/>
        <v>0</v>
      </c>
      <c r="X39" s="158">
        <f t="shared" si="37"/>
        <v>0</v>
      </c>
      <c r="Y39" s="158">
        <f t="shared" si="37"/>
        <v>0</v>
      </c>
      <c r="Z39" s="158">
        <f t="shared" si="37"/>
        <v>0</v>
      </c>
      <c r="AA39" s="158">
        <f t="shared" si="37"/>
        <v>0</v>
      </c>
      <c r="AB39" s="158">
        <f t="shared" si="37"/>
        <v>0</v>
      </c>
      <c r="AC39" s="158">
        <f t="shared" si="37"/>
        <v>0</v>
      </c>
      <c r="AD39" s="158">
        <f t="shared" si="37"/>
        <v>0</v>
      </c>
      <c r="AE39" s="158">
        <f t="shared" si="37"/>
        <v>0</v>
      </c>
      <c r="AF39" s="158">
        <f t="shared" si="37"/>
        <v>0</v>
      </c>
      <c r="AG39" s="158">
        <f t="shared" si="37"/>
        <v>0</v>
      </c>
      <c r="AH39" s="158">
        <f t="shared" si="37"/>
        <v>0</v>
      </c>
      <c r="AI39" s="158">
        <f t="shared" si="37"/>
        <v>0</v>
      </c>
      <c r="AJ39" s="158">
        <f t="shared" si="37"/>
        <v>0</v>
      </c>
      <c r="AK39" s="158">
        <f t="shared" si="37"/>
        <v>0</v>
      </c>
      <c r="AL39" s="158">
        <f t="shared" si="37"/>
        <v>0</v>
      </c>
      <c r="AM39" s="158">
        <f t="shared" si="37"/>
        <v>0</v>
      </c>
      <c r="AN39" s="158">
        <f t="shared" si="37"/>
        <v>0</v>
      </c>
      <c r="AO39" s="158">
        <f t="shared" si="37"/>
        <v>50000</v>
      </c>
      <c r="AP39" s="66">
        <f t="shared" si="6"/>
        <v>0</v>
      </c>
      <c r="AQ39" s="158">
        <f t="shared" si="37"/>
        <v>0</v>
      </c>
      <c r="AR39" s="158">
        <f t="shared" si="37"/>
        <v>0</v>
      </c>
      <c r="AS39" s="158">
        <f t="shared" si="37"/>
        <v>0</v>
      </c>
      <c r="AT39" s="158">
        <f t="shared" si="37"/>
        <v>0</v>
      </c>
      <c r="AU39" s="158">
        <f t="shared" si="37"/>
        <v>0</v>
      </c>
      <c r="AV39" s="158">
        <f t="shared" si="37"/>
        <v>0</v>
      </c>
      <c r="AW39" s="158">
        <f t="shared" si="37"/>
        <v>0</v>
      </c>
      <c r="AX39" s="158">
        <f t="shared" si="37"/>
        <v>0</v>
      </c>
      <c r="AY39" s="158">
        <f t="shared" si="37"/>
        <v>0</v>
      </c>
      <c r="AZ39" s="158">
        <f t="shared" si="37"/>
        <v>0</v>
      </c>
      <c r="BA39" s="158">
        <f t="shared" si="37"/>
        <v>0</v>
      </c>
      <c r="BB39" s="158">
        <f t="shared" si="37"/>
        <v>0</v>
      </c>
      <c r="BC39" s="158">
        <f t="shared" si="37"/>
        <v>0</v>
      </c>
      <c r="BD39" s="158">
        <f t="shared" si="37"/>
        <v>0</v>
      </c>
      <c r="BE39" s="158">
        <f t="shared" si="37"/>
        <v>0</v>
      </c>
      <c r="BF39" s="158">
        <f t="shared" si="37"/>
        <v>0</v>
      </c>
      <c r="BG39" s="158">
        <f t="shared" si="37"/>
        <v>0</v>
      </c>
      <c r="BH39" s="158">
        <f t="shared" si="37"/>
        <v>0</v>
      </c>
      <c r="BI39" s="158">
        <f t="shared" si="37"/>
        <v>0</v>
      </c>
      <c r="BJ39" s="158">
        <f t="shared" si="37"/>
        <v>0</v>
      </c>
      <c r="BK39" s="158">
        <f t="shared" si="37"/>
        <v>0</v>
      </c>
      <c r="BL39" s="66">
        <f t="shared" si="7"/>
        <v>0</v>
      </c>
      <c r="BM39" s="158">
        <f t="shared" si="37"/>
        <v>0</v>
      </c>
      <c r="BN39" s="158">
        <f t="shared" si="37"/>
        <v>0</v>
      </c>
      <c r="BO39" s="158">
        <f t="shared" si="37"/>
        <v>0</v>
      </c>
      <c r="BP39" s="158">
        <f t="shared" si="37"/>
        <v>0</v>
      </c>
      <c r="BQ39" s="158">
        <f t="shared" si="37"/>
        <v>0</v>
      </c>
      <c r="BR39" s="158">
        <f t="shared" si="37"/>
        <v>0</v>
      </c>
      <c r="BS39" s="158">
        <f aca="true" t="shared" si="38" ref="BS39:CF39">BS40</f>
        <v>0</v>
      </c>
      <c r="BT39" s="158">
        <f t="shared" si="38"/>
        <v>0</v>
      </c>
      <c r="BU39" s="158">
        <f t="shared" si="38"/>
        <v>0</v>
      </c>
      <c r="BV39" s="158">
        <f t="shared" si="38"/>
        <v>0</v>
      </c>
      <c r="BW39" s="158">
        <f t="shared" si="38"/>
        <v>0</v>
      </c>
      <c r="BX39" s="158">
        <f t="shared" si="38"/>
        <v>0</v>
      </c>
      <c r="BY39" s="158">
        <f t="shared" si="38"/>
        <v>0</v>
      </c>
      <c r="BZ39" s="158">
        <f t="shared" si="38"/>
        <v>0</v>
      </c>
      <c r="CA39" s="158">
        <f t="shared" si="38"/>
        <v>0</v>
      </c>
      <c r="CB39" s="158">
        <f t="shared" si="38"/>
        <v>0</v>
      </c>
      <c r="CC39" s="158">
        <f t="shared" si="38"/>
        <v>0</v>
      </c>
      <c r="CD39" s="158">
        <f t="shared" si="38"/>
        <v>0</v>
      </c>
      <c r="CE39" s="158">
        <f t="shared" si="38"/>
        <v>0</v>
      </c>
      <c r="CF39" s="158">
        <f t="shared" si="38"/>
        <v>0</v>
      </c>
    </row>
    <row r="40" spans="1:84" ht="25.5" customHeight="1">
      <c r="A40" s="141" t="s">
        <v>448</v>
      </c>
      <c r="B40" s="141" t="s">
        <v>425</v>
      </c>
      <c r="C40" s="141" t="s">
        <v>427</v>
      </c>
      <c r="D40" s="135" t="s">
        <v>398</v>
      </c>
      <c r="E40" s="66">
        <f t="shared" si="2"/>
        <v>80000</v>
      </c>
      <c r="F40" s="66">
        <f t="shared" si="3"/>
        <v>0</v>
      </c>
      <c r="G40" s="163"/>
      <c r="H40" s="163"/>
      <c r="I40" s="163"/>
      <c r="J40" s="163"/>
      <c r="K40" s="163"/>
      <c r="L40" s="163"/>
      <c r="M40" s="163"/>
      <c r="N40" s="163"/>
      <c r="O40" s="163"/>
      <c r="P40" s="66">
        <f t="shared" si="5"/>
        <v>80000</v>
      </c>
      <c r="Q40" s="163">
        <v>30000</v>
      </c>
      <c r="R40" s="163"/>
      <c r="S40" s="163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63"/>
      <c r="AJ40" s="163"/>
      <c r="AK40" s="163"/>
      <c r="AL40" s="163"/>
      <c r="AM40" s="163"/>
      <c r="AN40" s="163"/>
      <c r="AO40" s="163">
        <v>50000</v>
      </c>
      <c r="AP40" s="66">
        <f t="shared" si="6"/>
        <v>0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66">
        <f t="shared" si="7"/>
        <v>0</v>
      </c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66"/>
      <c r="BX40" s="158"/>
      <c r="BY40" s="158"/>
      <c r="BZ40" s="158"/>
      <c r="CA40" s="158"/>
      <c r="CB40" s="158"/>
      <c r="CC40" s="158"/>
      <c r="CD40" s="158"/>
      <c r="CE40" s="158"/>
      <c r="CF40" s="158"/>
    </row>
    <row r="41" spans="1:84" ht="24" customHeight="1">
      <c r="A41" s="141" t="s">
        <v>448</v>
      </c>
      <c r="B41" s="141" t="s">
        <v>422</v>
      </c>
      <c r="C41" s="140"/>
      <c r="D41" s="135" t="s">
        <v>399</v>
      </c>
      <c r="E41" s="66">
        <f t="shared" si="2"/>
        <v>170000</v>
      </c>
      <c r="F41" s="66">
        <f t="shared" si="3"/>
        <v>0</v>
      </c>
      <c r="G41" s="158">
        <f aca="true" t="shared" si="39" ref="G41:BR41">G42</f>
        <v>0</v>
      </c>
      <c r="H41" s="158">
        <f t="shared" si="39"/>
        <v>0</v>
      </c>
      <c r="I41" s="158">
        <f t="shared" si="39"/>
        <v>0</v>
      </c>
      <c r="J41" s="158">
        <f t="shared" si="39"/>
        <v>0</v>
      </c>
      <c r="K41" s="158">
        <f t="shared" si="39"/>
        <v>0</v>
      </c>
      <c r="L41" s="158">
        <f t="shared" si="39"/>
        <v>0</v>
      </c>
      <c r="M41" s="158">
        <f t="shared" si="39"/>
        <v>0</v>
      </c>
      <c r="N41" s="158">
        <f t="shared" si="39"/>
        <v>0</v>
      </c>
      <c r="O41" s="158">
        <f t="shared" si="39"/>
        <v>0</v>
      </c>
      <c r="P41" s="66">
        <f t="shared" si="5"/>
        <v>170000</v>
      </c>
      <c r="Q41" s="158">
        <f t="shared" si="39"/>
        <v>0</v>
      </c>
      <c r="R41" s="158">
        <f t="shared" si="39"/>
        <v>0</v>
      </c>
      <c r="S41" s="158">
        <f t="shared" si="39"/>
        <v>0</v>
      </c>
      <c r="T41" s="158">
        <f t="shared" si="39"/>
        <v>0</v>
      </c>
      <c r="U41" s="158">
        <f t="shared" si="39"/>
        <v>0</v>
      </c>
      <c r="V41" s="158">
        <f t="shared" si="39"/>
        <v>0</v>
      </c>
      <c r="W41" s="158">
        <f t="shared" si="39"/>
        <v>0</v>
      </c>
      <c r="X41" s="158">
        <f t="shared" si="39"/>
        <v>0</v>
      </c>
      <c r="Y41" s="158">
        <f t="shared" si="39"/>
        <v>0</v>
      </c>
      <c r="Z41" s="158">
        <f t="shared" si="39"/>
        <v>0</v>
      </c>
      <c r="AA41" s="158">
        <f t="shared" si="39"/>
        <v>0</v>
      </c>
      <c r="AB41" s="158">
        <f t="shared" si="39"/>
        <v>0</v>
      </c>
      <c r="AC41" s="158">
        <f t="shared" si="39"/>
        <v>0</v>
      </c>
      <c r="AD41" s="158">
        <f t="shared" si="39"/>
        <v>0</v>
      </c>
      <c r="AE41" s="158">
        <f t="shared" si="39"/>
        <v>0</v>
      </c>
      <c r="AF41" s="158">
        <f t="shared" si="39"/>
        <v>0</v>
      </c>
      <c r="AG41" s="158">
        <f t="shared" si="39"/>
        <v>0</v>
      </c>
      <c r="AH41" s="158">
        <f t="shared" si="39"/>
        <v>0</v>
      </c>
      <c r="AI41" s="158">
        <f t="shared" si="39"/>
        <v>0</v>
      </c>
      <c r="AJ41" s="158">
        <f t="shared" si="39"/>
        <v>0</v>
      </c>
      <c r="AK41" s="158">
        <f t="shared" si="39"/>
        <v>0</v>
      </c>
      <c r="AL41" s="158">
        <f t="shared" si="39"/>
        <v>0</v>
      </c>
      <c r="AM41" s="158">
        <f t="shared" si="39"/>
        <v>0</v>
      </c>
      <c r="AN41" s="158">
        <f t="shared" si="39"/>
        <v>0</v>
      </c>
      <c r="AO41" s="158">
        <f t="shared" si="39"/>
        <v>170000</v>
      </c>
      <c r="AP41" s="66">
        <f t="shared" si="6"/>
        <v>0</v>
      </c>
      <c r="AQ41" s="158">
        <f t="shared" si="39"/>
        <v>0</v>
      </c>
      <c r="AR41" s="158">
        <f t="shared" si="39"/>
        <v>0</v>
      </c>
      <c r="AS41" s="158">
        <f t="shared" si="39"/>
        <v>0</v>
      </c>
      <c r="AT41" s="158">
        <f t="shared" si="39"/>
        <v>0</v>
      </c>
      <c r="AU41" s="158">
        <f t="shared" si="39"/>
        <v>0</v>
      </c>
      <c r="AV41" s="158">
        <f t="shared" si="39"/>
        <v>0</v>
      </c>
      <c r="AW41" s="158">
        <f t="shared" si="39"/>
        <v>0</v>
      </c>
      <c r="AX41" s="158">
        <f t="shared" si="39"/>
        <v>0</v>
      </c>
      <c r="AY41" s="158">
        <f t="shared" si="39"/>
        <v>0</v>
      </c>
      <c r="AZ41" s="158">
        <f t="shared" si="39"/>
        <v>0</v>
      </c>
      <c r="BA41" s="158">
        <f t="shared" si="39"/>
        <v>0</v>
      </c>
      <c r="BB41" s="158">
        <f t="shared" si="39"/>
        <v>0</v>
      </c>
      <c r="BC41" s="158">
        <f t="shared" si="39"/>
        <v>0</v>
      </c>
      <c r="BD41" s="158">
        <f t="shared" si="39"/>
        <v>0</v>
      </c>
      <c r="BE41" s="158">
        <f t="shared" si="39"/>
        <v>0</v>
      </c>
      <c r="BF41" s="158">
        <f t="shared" si="39"/>
        <v>0</v>
      </c>
      <c r="BG41" s="158">
        <f t="shared" si="39"/>
        <v>0</v>
      </c>
      <c r="BH41" s="158">
        <f t="shared" si="39"/>
        <v>0</v>
      </c>
      <c r="BI41" s="158">
        <f t="shared" si="39"/>
        <v>0</v>
      </c>
      <c r="BJ41" s="158">
        <f t="shared" si="39"/>
        <v>0</v>
      </c>
      <c r="BK41" s="158">
        <f t="shared" si="39"/>
        <v>0</v>
      </c>
      <c r="BL41" s="66">
        <f t="shared" si="7"/>
        <v>0</v>
      </c>
      <c r="BM41" s="158">
        <f t="shared" si="39"/>
        <v>0</v>
      </c>
      <c r="BN41" s="158">
        <f t="shared" si="39"/>
        <v>0</v>
      </c>
      <c r="BO41" s="158">
        <f t="shared" si="39"/>
        <v>0</v>
      </c>
      <c r="BP41" s="158">
        <f t="shared" si="39"/>
        <v>0</v>
      </c>
      <c r="BQ41" s="158">
        <f t="shared" si="39"/>
        <v>0</v>
      </c>
      <c r="BR41" s="158">
        <f t="shared" si="39"/>
        <v>0</v>
      </c>
      <c r="BS41" s="158">
        <f aca="true" t="shared" si="40" ref="BS41:CF41">BS42</f>
        <v>0</v>
      </c>
      <c r="BT41" s="158">
        <f t="shared" si="40"/>
        <v>0</v>
      </c>
      <c r="BU41" s="158">
        <f t="shared" si="40"/>
        <v>0</v>
      </c>
      <c r="BV41" s="158">
        <f t="shared" si="40"/>
        <v>0</v>
      </c>
      <c r="BW41" s="158">
        <f t="shared" si="40"/>
        <v>0</v>
      </c>
      <c r="BX41" s="158">
        <f t="shared" si="40"/>
        <v>0</v>
      </c>
      <c r="BY41" s="158">
        <f t="shared" si="40"/>
        <v>0</v>
      </c>
      <c r="BZ41" s="158">
        <f t="shared" si="40"/>
        <v>0</v>
      </c>
      <c r="CA41" s="158">
        <f t="shared" si="40"/>
        <v>0</v>
      </c>
      <c r="CB41" s="158">
        <f t="shared" si="40"/>
        <v>0</v>
      </c>
      <c r="CC41" s="158">
        <f t="shared" si="40"/>
        <v>0</v>
      </c>
      <c r="CD41" s="158">
        <f t="shared" si="40"/>
        <v>0</v>
      </c>
      <c r="CE41" s="158">
        <f t="shared" si="40"/>
        <v>0</v>
      </c>
      <c r="CF41" s="158">
        <f t="shared" si="40"/>
        <v>0</v>
      </c>
    </row>
    <row r="42" spans="1:84" ht="24" customHeight="1">
      <c r="A42" s="141" t="s">
        <v>448</v>
      </c>
      <c r="B42" s="141" t="s">
        <v>422</v>
      </c>
      <c r="C42" s="141" t="s">
        <v>425</v>
      </c>
      <c r="D42" s="135" t="s">
        <v>400</v>
      </c>
      <c r="E42" s="66">
        <f t="shared" si="2"/>
        <v>170000</v>
      </c>
      <c r="F42" s="66">
        <f t="shared" si="3"/>
        <v>0</v>
      </c>
      <c r="G42" s="158"/>
      <c r="H42" s="158"/>
      <c r="I42" s="158"/>
      <c r="J42" s="158"/>
      <c r="K42" s="158"/>
      <c r="L42" s="158"/>
      <c r="M42" s="158"/>
      <c r="N42" s="158"/>
      <c r="O42" s="158"/>
      <c r="P42" s="66">
        <f t="shared" si="5"/>
        <v>170000</v>
      </c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>
        <v>170000</v>
      </c>
      <c r="AP42" s="66">
        <f t="shared" si="6"/>
        <v>0</v>
      </c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66">
        <f t="shared" si="7"/>
        <v>0</v>
      </c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66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ht="24" customHeight="1">
      <c r="A43" s="141" t="s">
        <v>450</v>
      </c>
      <c r="B43" s="140"/>
      <c r="C43" s="140"/>
      <c r="D43" s="135" t="s">
        <v>401</v>
      </c>
      <c r="E43" s="66">
        <f t="shared" si="2"/>
        <v>1391895</v>
      </c>
      <c r="F43" s="66">
        <f t="shared" si="3"/>
        <v>274320</v>
      </c>
      <c r="G43" s="158">
        <f aca="true" t="shared" si="41" ref="G43:BR43">G44+G47+G49+G51</f>
        <v>139020</v>
      </c>
      <c r="H43" s="158">
        <f t="shared" si="41"/>
        <v>14448</v>
      </c>
      <c r="I43" s="158">
        <f t="shared" si="41"/>
        <v>0</v>
      </c>
      <c r="J43" s="158">
        <f t="shared" si="41"/>
        <v>0</v>
      </c>
      <c r="K43" s="158">
        <f t="shared" si="41"/>
        <v>84852</v>
      </c>
      <c r="L43" s="158">
        <f t="shared" si="41"/>
        <v>0</v>
      </c>
      <c r="M43" s="158">
        <f t="shared" si="41"/>
        <v>0</v>
      </c>
      <c r="N43" s="158">
        <f t="shared" si="41"/>
        <v>0</v>
      </c>
      <c r="O43" s="158">
        <f t="shared" si="41"/>
        <v>36000</v>
      </c>
      <c r="P43" s="66">
        <f t="shared" si="5"/>
        <v>384400</v>
      </c>
      <c r="Q43" s="158">
        <f t="shared" si="41"/>
        <v>139580</v>
      </c>
      <c r="R43" s="158">
        <f t="shared" si="41"/>
        <v>0</v>
      </c>
      <c r="S43" s="158">
        <f t="shared" si="41"/>
        <v>0</v>
      </c>
      <c r="T43" s="158">
        <f t="shared" si="41"/>
        <v>0</v>
      </c>
      <c r="U43" s="158">
        <f t="shared" si="41"/>
        <v>0</v>
      </c>
      <c r="V43" s="158">
        <f t="shared" si="41"/>
        <v>0</v>
      </c>
      <c r="W43" s="158">
        <f t="shared" si="41"/>
        <v>0</v>
      </c>
      <c r="X43" s="158">
        <f t="shared" si="41"/>
        <v>0</v>
      </c>
      <c r="Y43" s="158">
        <f t="shared" si="41"/>
        <v>7360</v>
      </c>
      <c r="Z43" s="158">
        <f t="shared" si="41"/>
        <v>0</v>
      </c>
      <c r="AA43" s="158">
        <f t="shared" si="41"/>
        <v>0</v>
      </c>
      <c r="AB43" s="158">
        <f t="shared" si="41"/>
        <v>0</v>
      </c>
      <c r="AC43" s="158">
        <f t="shared" si="41"/>
        <v>0</v>
      </c>
      <c r="AD43" s="158">
        <f t="shared" si="41"/>
        <v>0</v>
      </c>
      <c r="AE43" s="158">
        <f t="shared" si="41"/>
        <v>13260</v>
      </c>
      <c r="AF43" s="158">
        <f t="shared" si="41"/>
        <v>0</v>
      </c>
      <c r="AG43" s="158">
        <f t="shared" si="41"/>
        <v>0</v>
      </c>
      <c r="AH43" s="158">
        <f t="shared" si="41"/>
        <v>0</v>
      </c>
      <c r="AI43" s="158">
        <f t="shared" si="41"/>
        <v>0</v>
      </c>
      <c r="AJ43" s="158">
        <f t="shared" si="41"/>
        <v>0</v>
      </c>
      <c r="AK43" s="158">
        <f t="shared" si="41"/>
        <v>0</v>
      </c>
      <c r="AL43" s="158">
        <f t="shared" si="41"/>
        <v>0</v>
      </c>
      <c r="AM43" s="158">
        <f t="shared" si="41"/>
        <v>0</v>
      </c>
      <c r="AN43" s="158">
        <f t="shared" si="41"/>
        <v>0</v>
      </c>
      <c r="AO43" s="158">
        <f t="shared" si="41"/>
        <v>224200</v>
      </c>
      <c r="AP43" s="66">
        <f t="shared" si="6"/>
        <v>733175</v>
      </c>
      <c r="AQ43" s="158">
        <f t="shared" si="41"/>
        <v>0</v>
      </c>
      <c r="AR43" s="158">
        <f t="shared" si="41"/>
        <v>0</v>
      </c>
      <c r="AS43" s="158">
        <f t="shared" si="41"/>
        <v>0</v>
      </c>
      <c r="AT43" s="158">
        <f t="shared" si="41"/>
        <v>0</v>
      </c>
      <c r="AU43" s="158">
        <f t="shared" si="41"/>
        <v>439440</v>
      </c>
      <c r="AV43" s="158">
        <f t="shared" si="41"/>
        <v>0</v>
      </c>
      <c r="AW43" s="158">
        <f t="shared" si="41"/>
        <v>0</v>
      </c>
      <c r="AX43" s="158">
        <f t="shared" si="41"/>
        <v>0</v>
      </c>
      <c r="AY43" s="158">
        <f t="shared" si="41"/>
        <v>120</v>
      </c>
      <c r="AZ43" s="158">
        <f t="shared" si="41"/>
        <v>293615</v>
      </c>
      <c r="BA43" s="158">
        <f t="shared" si="41"/>
        <v>0</v>
      </c>
      <c r="BB43" s="158">
        <f t="shared" si="41"/>
        <v>0</v>
      </c>
      <c r="BC43" s="158">
        <f t="shared" si="41"/>
        <v>0</v>
      </c>
      <c r="BD43" s="158">
        <f t="shared" si="41"/>
        <v>0</v>
      </c>
      <c r="BE43" s="158">
        <f t="shared" si="41"/>
        <v>0</v>
      </c>
      <c r="BF43" s="158">
        <f t="shared" si="41"/>
        <v>0</v>
      </c>
      <c r="BG43" s="158">
        <f t="shared" si="41"/>
        <v>0</v>
      </c>
      <c r="BH43" s="158">
        <f t="shared" si="41"/>
        <v>0</v>
      </c>
      <c r="BI43" s="158">
        <f t="shared" si="41"/>
        <v>0</v>
      </c>
      <c r="BJ43" s="158">
        <f t="shared" si="41"/>
        <v>0</v>
      </c>
      <c r="BK43" s="158">
        <f t="shared" si="41"/>
        <v>0</v>
      </c>
      <c r="BL43" s="66">
        <f t="shared" si="7"/>
        <v>0</v>
      </c>
      <c r="BM43" s="158">
        <f t="shared" si="41"/>
        <v>0</v>
      </c>
      <c r="BN43" s="158">
        <f t="shared" si="41"/>
        <v>0</v>
      </c>
      <c r="BO43" s="158">
        <f t="shared" si="41"/>
        <v>0</v>
      </c>
      <c r="BP43" s="158">
        <f t="shared" si="41"/>
        <v>0</v>
      </c>
      <c r="BQ43" s="158">
        <f t="shared" si="41"/>
        <v>0</v>
      </c>
      <c r="BR43" s="158">
        <f t="shared" si="41"/>
        <v>0</v>
      </c>
      <c r="BS43" s="158">
        <f aca="true" t="shared" si="42" ref="BS43:CF43">BS44+BS47+BS49+BS51</f>
        <v>0</v>
      </c>
      <c r="BT43" s="158">
        <f t="shared" si="42"/>
        <v>0</v>
      </c>
      <c r="BU43" s="158">
        <f t="shared" si="42"/>
        <v>0</v>
      </c>
      <c r="BV43" s="158">
        <f t="shared" si="42"/>
        <v>0</v>
      </c>
      <c r="BW43" s="158">
        <f t="shared" si="42"/>
        <v>0</v>
      </c>
      <c r="BX43" s="158">
        <f t="shared" si="42"/>
        <v>0</v>
      </c>
      <c r="BY43" s="158">
        <f t="shared" si="42"/>
        <v>0</v>
      </c>
      <c r="BZ43" s="158">
        <f t="shared" si="42"/>
        <v>0</v>
      </c>
      <c r="CA43" s="158">
        <f t="shared" si="42"/>
        <v>0</v>
      </c>
      <c r="CB43" s="158">
        <f t="shared" si="42"/>
        <v>0</v>
      </c>
      <c r="CC43" s="158">
        <f t="shared" si="42"/>
        <v>0</v>
      </c>
      <c r="CD43" s="158">
        <f t="shared" si="42"/>
        <v>0</v>
      </c>
      <c r="CE43" s="158">
        <f t="shared" si="42"/>
        <v>0</v>
      </c>
      <c r="CF43" s="158">
        <f t="shared" si="42"/>
        <v>0</v>
      </c>
    </row>
    <row r="44" spans="1:84" ht="24" customHeight="1">
      <c r="A44" s="141" t="s">
        <v>450</v>
      </c>
      <c r="B44" s="141" t="s">
        <v>425</v>
      </c>
      <c r="C44" s="140"/>
      <c r="D44" s="135" t="s">
        <v>402</v>
      </c>
      <c r="E44" s="66">
        <f t="shared" si="2"/>
        <v>301140</v>
      </c>
      <c r="F44" s="66">
        <f t="shared" si="3"/>
        <v>274320</v>
      </c>
      <c r="G44" s="158">
        <f aca="true" t="shared" si="43" ref="G44:BR44">G45+G46</f>
        <v>139020</v>
      </c>
      <c r="H44" s="158">
        <f t="shared" si="43"/>
        <v>14448</v>
      </c>
      <c r="I44" s="158">
        <f t="shared" si="43"/>
        <v>0</v>
      </c>
      <c r="J44" s="158">
        <f t="shared" si="43"/>
        <v>0</v>
      </c>
      <c r="K44" s="158">
        <f t="shared" si="43"/>
        <v>84852</v>
      </c>
      <c r="L44" s="158">
        <f t="shared" si="43"/>
        <v>0</v>
      </c>
      <c r="M44" s="158">
        <f t="shared" si="43"/>
        <v>0</v>
      </c>
      <c r="N44" s="158">
        <f t="shared" si="43"/>
        <v>0</v>
      </c>
      <c r="O44" s="158">
        <f t="shared" si="43"/>
        <v>36000</v>
      </c>
      <c r="P44" s="66">
        <f t="shared" si="5"/>
        <v>26700</v>
      </c>
      <c r="Q44" s="158">
        <f t="shared" si="43"/>
        <v>4580</v>
      </c>
      <c r="R44" s="158">
        <f t="shared" si="43"/>
        <v>0</v>
      </c>
      <c r="S44" s="158">
        <f t="shared" si="43"/>
        <v>0</v>
      </c>
      <c r="T44" s="158">
        <f t="shared" si="43"/>
        <v>0</v>
      </c>
      <c r="U44" s="158">
        <f t="shared" si="43"/>
        <v>0</v>
      </c>
      <c r="V44" s="158">
        <f t="shared" si="43"/>
        <v>0</v>
      </c>
      <c r="W44" s="158">
        <f t="shared" si="43"/>
        <v>0</v>
      </c>
      <c r="X44" s="158">
        <f t="shared" si="43"/>
        <v>0</v>
      </c>
      <c r="Y44" s="158">
        <f t="shared" si="43"/>
        <v>7360</v>
      </c>
      <c r="Z44" s="158">
        <f t="shared" si="43"/>
        <v>0</v>
      </c>
      <c r="AA44" s="158">
        <f t="shared" si="43"/>
        <v>0</v>
      </c>
      <c r="AB44" s="158">
        <f t="shared" si="43"/>
        <v>0</v>
      </c>
      <c r="AC44" s="158">
        <f t="shared" si="43"/>
        <v>0</v>
      </c>
      <c r="AD44" s="158">
        <f t="shared" si="43"/>
        <v>0</v>
      </c>
      <c r="AE44" s="158">
        <f t="shared" si="43"/>
        <v>13260</v>
      </c>
      <c r="AF44" s="158">
        <f t="shared" si="43"/>
        <v>0</v>
      </c>
      <c r="AG44" s="158">
        <f t="shared" si="43"/>
        <v>0</v>
      </c>
      <c r="AH44" s="158">
        <f t="shared" si="43"/>
        <v>0</v>
      </c>
      <c r="AI44" s="158">
        <f t="shared" si="43"/>
        <v>0</v>
      </c>
      <c r="AJ44" s="158">
        <f t="shared" si="43"/>
        <v>0</v>
      </c>
      <c r="AK44" s="158">
        <f t="shared" si="43"/>
        <v>0</v>
      </c>
      <c r="AL44" s="158">
        <f t="shared" si="43"/>
        <v>0</v>
      </c>
      <c r="AM44" s="158">
        <f t="shared" si="43"/>
        <v>0</v>
      </c>
      <c r="AN44" s="158">
        <f t="shared" si="43"/>
        <v>0</v>
      </c>
      <c r="AO44" s="158">
        <f t="shared" si="43"/>
        <v>1500</v>
      </c>
      <c r="AP44" s="66">
        <f t="shared" si="6"/>
        <v>120</v>
      </c>
      <c r="AQ44" s="158">
        <f t="shared" si="43"/>
        <v>0</v>
      </c>
      <c r="AR44" s="158">
        <f t="shared" si="43"/>
        <v>0</v>
      </c>
      <c r="AS44" s="158">
        <f t="shared" si="43"/>
        <v>0</v>
      </c>
      <c r="AT44" s="158">
        <f t="shared" si="43"/>
        <v>0</v>
      </c>
      <c r="AU44" s="158">
        <f t="shared" si="43"/>
        <v>0</v>
      </c>
      <c r="AV44" s="158">
        <f t="shared" si="43"/>
        <v>0</v>
      </c>
      <c r="AW44" s="158">
        <f t="shared" si="43"/>
        <v>0</v>
      </c>
      <c r="AX44" s="158">
        <f t="shared" si="43"/>
        <v>0</v>
      </c>
      <c r="AY44" s="158">
        <f t="shared" si="43"/>
        <v>120</v>
      </c>
      <c r="AZ44" s="158">
        <f t="shared" si="43"/>
        <v>0</v>
      </c>
      <c r="BA44" s="158">
        <f t="shared" si="43"/>
        <v>0</v>
      </c>
      <c r="BB44" s="158">
        <f t="shared" si="43"/>
        <v>0</v>
      </c>
      <c r="BC44" s="158">
        <f t="shared" si="43"/>
        <v>0</v>
      </c>
      <c r="BD44" s="158">
        <f t="shared" si="43"/>
        <v>0</v>
      </c>
      <c r="BE44" s="158">
        <f t="shared" si="43"/>
        <v>0</v>
      </c>
      <c r="BF44" s="158">
        <f t="shared" si="43"/>
        <v>0</v>
      </c>
      <c r="BG44" s="158">
        <f t="shared" si="43"/>
        <v>0</v>
      </c>
      <c r="BH44" s="158">
        <f t="shared" si="43"/>
        <v>0</v>
      </c>
      <c r="BI44" s="158">
        <f t="shared" si="43"/>
        <v>0</v>
      </c>
      <c r="BJ44" s="158">
        <f t="shared" si="43"/>
        <v>0</v>
      </c>
      <c r="BK44" s="158">
        <f t="shared" si="43"/>
        <v>0</v>
      </c>
      <c r="BL44" s="66">
        <f t="shared" si="7"/>
        <v>0</v>
      </c>
      <c r="BM44" s="158">
        <f t="shared" si="43"/>
        <v>0</v>
      </c>
      <c r="BN44" s="158">
        <f t="shared" si="43"/>
        <v>0</v>
      </c>
      <c r="BO44" s="158">
        <f t="shared" si="43"/>
        <v>0</v>
      </c>
      <c r="BP44" s="158">
        <f t="shared" si="43"/>
        <v>0</v>
      </c>
      <c r="BQ44" s="158">
        <f t="shared" si="43"/>
        <v>0</v>
      </c>
      <c r="BR44" s="158">
        <f t="shared" si="43"/>
        <v>0</v>
      </c>
      <c r="BS44" s="158">
        <f aca="true" t="shared" si="44" ref="BS44:CF44">BS45+BS46</f>
        <v>0</v>
      </c>
      <c r="BT44" s="158">
        <f t="shared" si="44"/>
        <v>0</v>
      </c>
      <c r="BU44" s="158">
        <f t="shared" si="44"/>
        <v>0</v>
      </c>
      <c r="BV44" s="158">
        <f t="shared" si="44"/>
        <v>0</v>
      </c>
      <c r="BW44" s="158">
        <f t="shared" si="44"/>
        <v>0</v>
      </c>
      <c r="BX44" s="158">
        <f t="shared" si="44"/>
        <v>0</v>
      </c>
      <c r="BY44" s="158">
        <f t="shared" si="44"/>
        <v>0</v>
      </c>
      <c r="BZ44" s="158">
        <f t="shared" si="44"/>
        <v>0</v>
      </c>
      <c r="CA44" s="158">
        <f t="shared" si="44"/>
        <v>0</v>
      </c>
      <c r="CB44" s="158">
        <f t="shared" si="44"/>
        <v>0</v>
      </c>
      <c r="CC44" s="158">
        <f t="shared" si="44"/>
        <v>0</v>
      </c>
      <c r="CD44" s="158">
        <f t="shared" si="44"/>
        <v>0</v>
      </c>
      <c r="CE44" s="158">
        <f t="shared" si="44"/>
        <v>0</v>
      </c>
      <c r="CF44" s="158">
        <f t="shared" si="44"/>
        <v>0</v>
      </c>
    </row>
    <row r="45" spans="1:84" ht="24" customHeight="1">
      <c r="A45" s="141" t="s">
        <v>450</v>
      </c>
      <c r="B45" s="141" t="s">
        <v>425</v>
      </c>
      <c r="C45" s="141" t="s">
        <v>452</v>
      </c>
      <c r="D45" s="135" t="s">
        <v>403</v>
      </c>
      <c r="E45" s="66">
        <f t="shared" si="2"/>
        <v>299640</v>
      </c>
      <c r="F45" s="66">
        <f t="shared" si="3"/>
        <v>274320</v>
      </c>
      <c r="G45" s="158">
        <v>139020</v>
      </c>
      <c r="H45" s="158">
        <v>14448</v>
      </c>
      <c r="I45" s="158"/>
      <c r="J45" s="158"/>
      <c r="K45" s="158">
        <v>84852</v>
      </c>
      <c r="L45" s="158"/>
      <c r="M45" s="158"/>
      <c r="N45" s="158"/>
      <c r="O45" s="158">
        <v>36000</v>
      </c>
      <c r="P45" s="66">
        <f t="shared" si="5"/>
        <v>25200</v>
      </c>
      <c r="Q45" s="158">
        <v>4580</v>
      </c>
      <c r="R45" s="158"/>
      <c r="S45" s="158"/>
      <c r="T45" s="158"/>
      <c r="U45" s="158"/>
      <c r="V45" s="158"/>
      <c r="W45" s="158"/>
      <c r="X45" s="158"/>
      <c r="Y45" s="158">
        <v>7360</v>
      </c>
      <c r="Z45" s="158"/>
      <c r="AA45" s="158"/>
      <c r="AB45" s="158"/>
      <c r="AC45" s="158"/>
      <c r="AD45" s="158"/>
      <c r="AE45" s="158">
        <v>13260</v>
      </c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66">
        <f t="shared" si="6"/>
        <v>120</v>
      </c>
      <c r="AQ45" s="158"/>
      <c r="AR45" s="158"/>
      <c r="AS45" s="158"/>
      <c r="AT45" s="158"/>
      <c r="AU45" s="158"/>
      <c r="AV45" s="158"/>
      <c r="AW45" s="158"/>
      <c r="AX45" s="158"/>
      <c r="AY45" s="158">
        <v>120</v>
      </c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66">
        <f t="shared" si="7"/>
        <v>0</v>
      </c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66"/>
      <c r="BX45" s="158"/>
      <c r="BY45" s="158"/>
      <c r="BZ45" s="158"/>
      <c r="CA45" s="158"/>
      <c r="CB45" s="158"/>
      <c r="CC45" s="158"/>
      <c r="CD45" s="158"/>
      <c r="CE45" s="158"/>
      <c r="CF45" s="158"/>
    </row>
    <row r="46" spans="1:84" ht="24" customHeight="1">
      <c r="A46" s="141" t="s">
        <v>450</v>
      </c>
      <c r="B46" s="141" t="s">
        <v>425</v>
      </c>
      <c r="C46" s="141" t="s">
        <v>427</v>
      </c>
      <c r="D46" s="135" t="s">
        <v>404</v>
      </c>
      <c r="E46" s="66">
        <f t="shared" si="2"/>
        <v>1500</v>
      </c>
      <c r="F46" s="66">
        <f t="shared" si="3"/>
        <v>0</v>
      </c>
      <c r="G46" s="158"/>
      <c r="H46" s="158"/>
      <c r="I46" s="158"/>
      <c r="J46" s="158"/>
      <c r="K46" s="158"/>
      <c r="L46" s="158"/>
      <c r="M46" s="158"/>
      <c r="N46" s="158"/>
      <c r="O46" s="158"/>
      <c r="P46" s="66">
        <f t="shared" si="5"/>
        <v>1500</v>
      </c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>
        <v>1500</v>
      </c>
      <c r="AP46" s="66">
        <f t="shared" si="6"/>
        <v>0</v>
      </c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66">
        <f t="shared" si="7"/>
        <v>0</v>
      </c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66"/>
      <c r="BX46" s="158"/>
      <c r="BY46" s="158"/>
      <c r="BZ46" s="158"/>
      <c r="CA46" s="158"/>
      <c r="CB46" s="158"/>
      <c r="CC46" s="158"/>
      <c r="CD46" s="158"/>
      <c r="CE46" s="158"/>
      <c r="CF46" s="158"/>
    </row>
    <row r="47" spans="1:84" ht="24" customHeight="1">
      <c r="A47" s="141" t="s">
        <v>450</v>
      </c>
      <c r="B47" s="141" t="s">
        <v>443</v>
      </c>
      <c r="C47" s="140"/>
      <c r="D47" s="135" t="s">
        <v>405</v>
      </c>
      <c r="E47" s="66">
        <f t="shared" si="2"/>
        <v>6000</v>
      </c>
      <c r="F47" s="66">
        <f t="shared" si="3"/>
        <v>0</v>
      </c>
      <c r="G47" s="158">
        <f aca="true" t="shared" si="45" ref="G47:BR47">G48</f>
        <v>0</v>
      </c>
      <c r="H47" s="158">
        <f t="shared" si="45"/>
        <v>0</v>
      </c>
      <c r="I47" s="158">
        <f t="shared" si="45"/>
        <v>0</v>
      </c>
      <c r="J47" s="158">
        <f t="shared" si="45"/>
        <v>0</v>
      </c>
      <c r="K47" s="158">
        <f t="shared" si="45"/>
        <v>0</v>
      </c>
      <c r="L47" s="158">
        <f t="shared" si="45"/>
        <v>0</v>
      </c>
      <c r="M47" s="158">
        <f t="shared" si="45"/>
        <v>0</v>
      </c>
      <c r="N47" s="158">
        <f t="shared" si="45"/>
        <v>0</v>
      </c>
      <c r="O47" s="158">
        <f t="shared" si="45"/>
        <v>0</v>
      </c>
      <c r="P47" s="66">
        <f t="shared" si="5"/>
        <v>6000</v>
      </c>
      <c r="Q47" s="158">
        <f t="shared" si="45"/>
        <v>0</v>
      </c>
      <c r="R47" s="158">
        <f t="shared" si="45"/>
        <v>0</v>
      </c>
      <c r="S47" s="158">
        <f t="shared" si="45"/>
        <v>0</v>
      </c>
      <c r="T47" s="158">
        <f t="shared" si="45"/>
        <v>0</v>
      </c>
      <c r="U47" s="158">
        <f t="shared" si="45"/>
        <v>0</v>
      </c>
      <c r="V47" s="158">
        <f t="shared" si="45"/>
        <v>0</v>
      </c>
      <c r="W47" s="158">
        <f t="shared" si="45"/>
        <v>0</v>
      </c>
      <c r="X47" s="158">
        <f t="shared" si="45"/>
        <v>0</v>
      </c>
      <c r="Y47" s="158">
        <f t="shared" si="45"/>
        <v>0</v>
      </c>
      <c r="Z47" s="158">
        <f t="shared" si="45"/>
        <v>0</v>
      </c>
      <c r="AA47" s="158">
        <f t="shared" si="45"/>
        <v>0</v>
      </c>
      <c r="AB47" s="158">
        <f t="shared" si="45"/>
        <v>0</v>
      </c>
      <c r="AC47" s="158">
        <f t="shared" si="45"/>
        <v>0</v>
      </c>
      <c r="AD47" s="158">
        <f t="shared" si="45"/>
        <v>0</v>
      </c>
      <c r="AE47" s="158">
        <f t="shared" si="45"/>
        <v>0</v>
      </c>
      <c r="AF47" s="158">
        <f t="shared" si="45"/>
        <v>0</v>
      </c>
      <c r="AG47" s="158">
        <f t="shared" si="45"/>
        <v>0</v>
      </c>
      <c r="AH47" s="158">
        <f t="shared" si="45"/>
        <v>0</v>
      </c>
      <c r="AI47" s="158">
        <f t="shared" si="45"/>
        <v>0</v>
      </c>
      <c r="AJ47" s="158">
        <f t="shared" si="45"/>
        <v>0</v>
      </c>
      <c r="AK47" s="158">
        <f t="shared" si="45"/>
        <v>0</v>
      </c>
      <c r="AL47" s="158">
        <f t="shared" si="45"/>
        <v>0</v>
      </c>
      <c r="AM47" s="158">
        <f t="shared" si="45"/>
        <v>0</v>
      </c>
      <c r="AN47" s="158">
        <f t="shared" si="45"/>
        <v>0</v>
      </c>
      <c r="AO47" s="158">
        <f t="shared" si="45"/>
        <v>6000</v>
      </c>
      <c r="AP47" s="66">
        <f t="shared" si="6"/>
        <v>0</v>
      </c>
      <c r="AQ47" s="158">
        <f t="shared" si="45"/>
        <v>0</v>
      </c>
      <c r="AR47" s="158">
        <f t="shared" si="45"/>
        <v>0</v>
      </c>
      <c r="AS47" s="158">
        <f t="shared" si="45"/>
        <v>0</v>
      </c>
      <c r="AT47" s="158">
        <f t="shared" si="45"/>
        <v>0</v>
      </c>
      <c r="AU47" s="158">
        <f t="shared" si="45"/>
        <v>0</v>
      </c>
      <c r="AV47" s="158">
        <f t="shared" si="45"/>
        <v>0</v>
      </c>
      <c r="AW47" s="158">
        <f t="shared" si="45"/>
        <v>0</v>
      </c>
      <c r="AX47" s="158">
        <f t="shared" si="45"/>
        <v>0</v>
      </c>
      <c r="AY47" s="158">
        <f t="shared" si="45"/>
        <v>0</v>
      </c>
      <c r="AZ47" s="158">
        <f t="shared" si="45"/>
        <v>0</v>
      </c>
      <c r="BA47" s="158">
        <f t="shared" si="45"/>
        <v>0</v>
      </c>
      <c r="BB47" s="158">
        <f t="shared" si="45"/>
        <v>0</v>
      </c>
      <c r="BC47" s="158">
        <f t="shared" si="45"/>
        <v>0</v>
      </c>
      <c r="BD47" s="158">
        <f t="shared" si="45"/>
        <v>0</v>
      </c>
      <c r="BE47" s="158">
        <f t="shared" si="45"/>
        <v>0</v>
      </c>
      <c r="BF47" s="158">
        <f t="shared" si="45"/>
        <v>0</v>
      </c>
      <c r="BG47" s="158">
        <f t="shared" si="45"/>
        <v>0</v>
      </c>
      <c r="BH47" s="158">
        <f t="shared" si="45"/>
        <v>0</v>
      </c>
      <c r="BI47" s="158">
        <f t="shared" si="45"/>
        <v>0</v>
      </c>
      <c r="BJ47" s="158">
        <f t="shared" si="45"/>
        <v>0</v>
      </c>
      <c r="BK47" s="158">
        <f t="shared" si="45"/>
        <v>0</v>
      </c>
      <c r="BL47" s="66">
        <f t="shared" si="7"/>
        <v>0</v>
      </c>
      <c r="BM47" s="158">
        <f t="shared" si="45"/>
        <v>0</v>
      </c>
      <c r="BN47" s="158">
        <f t="shared" si="45"/>
        <v>0</v>
      </c>
      <c r="BO47" s="158">
        <f t="shared" si="45"/>
        <v>0</v>
      </c>
      <c r="BP47" s="158">
        <f t="shared" si="45"/>
        <v>0</v>
      </c>
      <c r="BQ47" s="158">
        <f t="shared" si="45"/>
        <v>0</v>
      </c>
      <c r="BR47" s="158">
        <f t="shared" si="45"/>
        <v>0</v>
      </c>
      <c r="BS47" s="158">
        <f aca="true" t="shared" si="46" ref="BS47:CF47">BS48</f>
        <v>0</v>
      </c>
      <c r="BT47" s="158">
        <f t="shared" si="46"/>
        <v>0</v>
      </c>
      <c r="BU47" s="158">
        <f t="shared" si="46"/>
        <v>0</v>
      </c>
      <c r="BV47" s="158">
        <f t="shared" si="46"/>
        <v>0</v>
      </c>
      <c r="BW47" s="158">
        <f t="shared" si="46"/>
        <v>0</v>
      </c>
      <c r="BX47" s="158">
        <f t="shared" si="46"/>
        <v>0</v>
      </c>
      <c r="BY47" s="158">
        <f t="shared" si="46"/>
        <v>0</v>
      </c>
      <c r="BZ47" s="158">
        <f t="shared" si="46"/>
        <v>0</v>
      </c>
      <c r="CA47" s="158">
        <f t="shared" si="46"/>
        <v>0</v>
      </c>
      <c r="CB47" s="158">
        <f t="shared" si="46"/>
        <v>0</v>
      </c>
      <c r="CC47" s="158">
        <f t="shared" si="46"/>
        <v>0</v>
      </c>
      <c r="CD47" s="158">
        <f t="shared" si="46"/>
        <v>0</v>
      </c>
      <c r="CE47" s="158">
        <f t="shared" si="46"/>
        <v>0</v>
      </c>
      <c r="CF47" s="158">
        <f t="shared" si="46"/>
        <v>0</v>
      </c>
    </row>
    <row r="48" spans="1:84" ht="24" customHeight="1">
      <c r="A48" s="141" t="s">
        <v>450</v>
      </c>
      <c r="B48" s="141" t="s">
        <v>443</v>
      </c>
      <c r="C48" s="141" t="s">
        <v>427</v>
      </c>
      <c r="D48" s="135" t="s">
        <v>406</v>
      </c>
      <c r="E48" s="66">
        <f t="shared" si="2"/>
        <v>6000</v>
      </c>
      <c r="F48" s="66">
        <f t="shared" si="3"/>
        <v>0</v>
      </c>
      <c r="G48" s="158"/>
      <c r="H48" s="158"/>
      <c r="I48" s="158"/>
      <c r="J48" s="158"/>
      <c r="K48" s="158"/>
      <c r="L48" s="158"/>
      <c r="M48" s="158"/>
      <c r="N48" s="158"/>
      <c r="O48" s="158"/>
      <c r="P48" s="66">
        <f t="shared" si="5"/>
        <v>6000</v>
      </c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>
        <v>6000</v>
      </c>
      <c r="AP48" s="66">
        <f t="shared" si="6"/>
        <v>0</v>
      </c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66">
        <f t="shared" si="7"/>
        <v>0</v>
      </c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66"/>
      <c r="BX48" s="158"/>
      <c r="BY48" s="158"/>
      <c r="BZ48" s="158"/>
      <c r="CA48" s="158"/>
      <c r="CB48" s="158"/>
      <c r="CC48" s="158"/>
      <c r="CD48" s="158"/>
      <c r="CE48" s="158"/>
      <c r="CF48" s="158"/>
    </row>
    <row r="49" spans="1:84" ht="24" customHeight="1">
      <c r="A49" s="141" t="s">
        <v>450</v>
      </c>
      <c r="B49" s="141" t="s">
        <v>422</v>
      </c>
      <c r="C49" s="140"/>
      <c r="D49" s="135" t="s">
        <v>407</v>
      </c>
      <c r="E49" s="66">
        <f t="shared" si="2"/>
        <v>201700</v>
      </c>
      <c r="F49" s="66">
        <f t="shared" si="3"/>
        <v>0</v>
      </c>
      <c r="G49" s="158">
        <f aca="true" t="shared" si="47" ref="G49:BR49">G50</f>
        <v>0</v>
      </c>
      <c r="H49" s="158">
        <f t="shared" si="47"/>
        <v>0</v>
      </c>
      <c r="I49" s="158">
        <f t="shared" si="47"/>
        <v>0</v>
      </c>
      <c r="J49" s="158">
        <f t="shared" si="47"/>
        <v>0</v>
      </c>
      <c r="K49" s="158">
        <f t="shared" si="47"/>
        <v>0</v>
      </c>
      <c r="L49" s="158">
        <f t="shared" si="47"/>
        <v>0</v>
      </c>
      <c r="M49" s="158">
        <f t="shared" si="47"/>
        <v>0</v>
      </c>
      <c r="N49" s="158">
        <f t="shared" si="47"/>
        <v>0</v>
      </c>
      <c r="O49" s="158">
        <f t="shared" si="47"/>
        <v>0</v>
      </c>
      <c r="P49" s="66">
        <f t="shared" si="5"/>
        <v>201700</v>
      </c>
      <c r="Q49" s="158">
        <f t="shared" si="47"/>
        <v>45000</v>
      </c>
      <c r="R49" s="158">
        <f t="shared" si="47"/>
        <v>0</v>
      </c>
      <c r="S49" s="158">
        <f t="shared" si="47"/>
        <v>0</v>
      </c>
      <c r="T49" s="158">
        <f t="shared" si="47"/>
        <v>0</v>
      </c>
      <c r="U49" s="158">
        <f t="shared" si="47"/>
        <v>0</v>
      </c>
      <c r="V49" s="158">
        <f t="shared" si="47"/>
        <v>0</v>
      </c>
      <c r="W49" s="158">
        <f t="shared" si="47"/>
        <v>0</v>
      </c>
      <c r="X49" s="158">
        <f t="shared" si="47"/>
        <v>0</v>
      </c>
      <c r="Y49" s="158">
        <f t="shared" si="47"/>
        <v>0</v>
      </c>
      <c r="Z49" s="158">
        <f t="shared" si="47"/>
        <v>0</v>
      </c>
      <c r="AA49" s="158">
        <f t="shared" si="47"/>
        <v>0</v>
      </c>
      <c r="AB49" s="158">
        <f t="shared" si="47"/>
        <v>0</v>
      </c>
      <c r="AC49" s="158">
        <f t="shared" si="47"/>
        <v>0</v>
      </c>
      <c r="AD49" s="158">
        <f t="shared" si="47"/>
        <v>0</v>
      </c>
      <c r="AE49" s="158">
        <f t="shared" si="47"/>
        <v>0</v>
      </c>
      <c r="AF49" s="158">
        <f t="shared" si="47"/>
        <v>0</v>
      </c>
      <c r="AG49" s="158">
        <f t="shared" si="47"/>
        <v>0</v>
      </c>
      <c r="AH49" s="158">
        <f t="shared" si="47"/>
        <v>0</v>
      </c>
      <c r="AI49" s="158">
        <f t="shared" si="47"/>
        <v>0</v>
      </c>
      <c r="AJ49" s="158">
        <f t="shared" si="47"/>
        <v>0</v>
      </c>
      <c r="AK49" s="158">
        <f t="shared" si="47"/>
        <v>0</v>
      </c>
      <c r="AL49" s="158">
        <f t="shared" si="47"/>
        <v>0</v>
      </c>
      <c r="AM49" s="158">
        <f t="shared" si="47"/>
        <v>0</v>
      </c>
      <c r="AN49" s="158">
        <f t="shared" si="47"/>
        <v>0</v>
      </c>
      <c r="AO49" s="158">
        <f t="shared" si="47"/>
        <v>156700</v>
      </c>
      <c r="AP49" s="66">
        <f t="shared" si="6"/>
        <v>0</v>
      </c>
      <c r="AQ49" s="158">
        <f t="shared" si="47"/>
        <v>0</v>
      </c>
      <c r="AR49" s="158">
        <f t="shared" si="47"/>
        <v>0</v>
      </c>
      <c r="AS49" s="158">
        <f t="shared" si="47"/>
        <v>0</v>
      </c>
      <c r="AT49" s="158">
        <f t="shared" si="47"/>
        <v>0</v>
      </c>
      <c r="AU49" s="158">
        <f t="shared" si="47"/>
        <v>0</v>
      </c>
      <c r="AV49" s="158">
        <f t="shared" si="47"/>
        <v>0</v>
      </c>
      <c r="AW49" s="158">
        <f t="shared" si="47"/>
        <v>0</v>
      </c>
      <c r="AX49" s="158">
        <f t="shared" si="47"/>
        <v>0</v>
      </c>
      <c r="AY49" s="158">
        <f t="shared" si="47"/>
        <v>0</v>
      </c>
      <c r="AZ49" s="158">
        <f t="shared" si="47"/>
        <v>0</v>
      </c>
      <c r="BA49" s="158">
        <f t="shared" si="47"/>
        <v>0</v>
      </c>
      <c r="BB49" s="158">
        <f t="shared" si="47"/>
        <v>0</v>
      </c>
      <c r="BC49" s="158">
        <f t="shared" si="47"/>
        <v>0</v>
      </c>
      <c r="BD49" s="158">
        <f t="shared" si="47"/>
        <v>0</v>
      </c>
      <c r="BE49" s="158">
        <f t="shared" si="47"/>
        <v>0</v>
      </c>
      <c r="BF49" s="158">
        <f t="shared" si="47"/>
        <v>0</v>
      </c>
      <c r="BG49" s="158">
        <f t="shared" si="47"/>
        <v>0</v>
      </c>
      <c r="BH49" s="158">
        <f t="shared" si="47"/>
        <v>0</v>
      </c>
      <c r="BI49" s="158">
        <f t="shared" si="47"/>
        <v>0</v>
      </c>
      <c r="BJ49" s="158">
        <f t="shared" si="47"/>
        <v>0</v>
      </c>
      <c r="BK49" s="158">
        <f t="shared" si="47"/>
        <v>0</v>
      </c>
      <c r="BL49" s="66">
        <f t="shared" si="7"/>
        <v>0</v>
      </c>
      <c r="BM49" s="158">
        <f t="shared" si="47"/>
        <v>0</v>
      </c>
      <c r="BN49" s="158">
        <f t="shared" si="47"/>
        <v>0</v>
      </c>
      <c r="BO49" s="158">
        <f t="shared" si="47"/>
        <v>0</v>
      </c>
      <c r="BP49" s="158">
        <f t="shared" si="47"/>
        <v>0</v>
      </c>
      <c r="BQ49" s="158">
        <f t="shared" si="47"/>
        <v>0</v>
      </c>
      <c r="BR49" s="158">
        <f t="shared" si="47"/>
        <v>0</v>
      </c>
      <c r="BS49" s="158">
        <f aca="true" t="shared" si="48" ref="BS49:CF49">BS50</f>
        <v>0</v>
      </c>
      <c r="BT49" s="158">
        <f t="shared" si="48"/>
        <v>0</v>
      </c>
      <c r="BU49" s="158">
        <f t="shared" si="48"/>
        <v>0</v>
      </c>
      <c r="BV49" s="158">
        <f t="shared" si="48"/>
        <v>0</v>
      </c>
      <c r="BW49" s="158">
        <f t="shared" si="48"/>
        <v>0</v>
      </c>
      <c r="BX49" s="158">
        <f t="shared" si="48"/>
        <v>0</v>
      </c>
      <c r="BY49" s="158">
        <f t="shared" si="48"/>
        <v>0</v>
      </c>
      <c r="BZ49" s="158">
        <f t="shared" si="48"/>
        <v>0</v>
      </c>
      <c r="CA49" s="158">
        <f t="shared" si="48"/>
        <v>0</v>
      </c>
      <c r="CB49" s="158">
        <f t="shared" si="48"/>
        <v>0</v>
      </c>
      <c r="CC49" s="158">
        <f t="shared" si="48"/>
        <v>0</v>
      </c>
      <c r="CD49" s="158">
        <f t="shared" si="48"/>
        <v>0</v>
      </c>
      <c r="CE49" s="158">
        <f t="shared" si="48"/>
        <v>0</v>
      </c>
      <c r="CF49" s="158">
        <f t="shared" si="48"/>
        <v>0</v>
      </c>
    </row>
    <row r="50" spans="1:84" ht="24" customHeight="1">
      <c r="A50" s="141" t="s">
        <v>450</v>
      </c>
      <c r="B50" s="141" t="s">
        <v>422</v>
      </c>
      <c r="C50" s="141" t="s">
        <v>427</v>
      </c>
      <c r="D50" s="135" t="s">
        <v>408</v>
      </c>
      <c r="E50" s="66">
        <f t="shared" si="2"/>
        <v>201700</v>
      </c>
      <c r="F50" s="66">
        <f t="shared" si="3"/>
        <v>0</v>
      </c>
      <c r="G50" s="158"/>
      <c r="H50" s="158"/>
      <c r="I50" s="158"/>
      <c r="J50" s="158"/>
      <c r="K50" s="158"/>
      <c r="L50" s="158"/>
      <c r="M50" s="158"/>
      <c r="N50" s="158"/>
      <c r="O50" s="158"/>
      <c r="P50" s="66">
        <f t="shared" si="5"/>
        <v>201700</v>
      </c>
      <c r="Q50" s="158">
        <v>45000</v>
      </c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>
        <v>156700</v>
      </c>
      <c r="AP50" s="66">
        <f t="shared" si="6"/>
        <v>0</v>
      </c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66">
        <f t="shared" si="7"/>
        <v>0</v>
      </c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66"/>
      <c r="BX50" s="158"/>
      <c r="BY50" s="158"/>
      <c r="BZ50" s="158"/>
      <c r="CA50" s="158"/>
      <c r="CB50" s="158"/>
      <c r="CC50" s="158"/>
      <c r="CD50" s="158"/>
      <c r="CE50" s="158"/>
      <c r="CF50" s="158"/>
    </row>
    <row r="51" spans="1:84" ht="24" customHeight="1">
      <c r="A51" s="141" t="s">
        <v>450</v>
      </c>
      <c r="B51" s="141" t="s">
        <v>423</v>
      </c>
      <c r="C51" s="140"/>
      <c r="D51" s="135" t="s">
        <v>409</v>
      </c>
      <c r="E51" s="66">
        <f t="shared" si="2"/>
        <v>883055</v>
      </c>
      <c r="F51" s="66">
        <f t="shared" si="3"/>
        <v>0</v>
      </c>
      <c r="G51" s="158">
        <f aca="true" t="shared" si="49" ref="G51:BR51">G52+G53</f>
        <v>0</v>
      </c>
      <c r="H51" s="158">
        <f t="shared" si="49"/>
        <v>0</v>
      </c>
      <c r="I51" s="158">
        <f t="shared" si="49"/>
        <v>0</v>
      </c>
      <c r="J51" s="158">
        <f t="shared" si="49"/>
        <v>0</v>
      </c>
      <c r="K51" s="158">
        <f t="shared" si="49"/>
        <v>0</v>
      </c>
      <c r="L51" s="158">
        <f t="shared" si="49"/>
        <v>0</v>
      </c>
      <c r="M51" s="158">
        <f t="shared" si="49"/>
        <v>0</v>
      </c>
      <c r="N51" s="158">
        <f t="shared" si="49"/>
        <v>0</v>
      </c>
      <c r="O51" s="158">
        <f t="shared" si="49"/>
        <v>0</v>
      </c>
      <c r="P51" s="66">
        <f t="shared" si="5"/>
        <v>150000</v>
      </c>
      <c r="Q51" s="158">
        <f t="shared" si="49"/>
        <v>90000</v>
      </c>
      <c r="R51" s="158">
        <f t="shared" si="49"/>
        <v>0</v>
      </c>
      <c r="S51" s="158">
        <f t="shared" si="49"/>
        <v>0</v>
      </c>
      <c r="T51" s="158">
        <f t="shared" si="49"/>
        <v>0</v>
      </c>
      <c r="U51" s="158">
        <f t="shared" si="49"/>
        <v>0</v>
      </c>
      <c r="V51" s="158">
        <f t="shared" si="49"/>
        <v>0</v>
      </c>
      <c r="W51" s="158">
        <f t="shared" si="49"/>
        <v>0</v>
      </c>
      <c r="X51" s="158">
        <f t="shared" si="49"/>
        <v>0</v>
      </c>
      <c r="Y51" s="158">
        <f t="shared" si="49"/>
        <v>0</v>
      </c>
      <c r="Z51" s="158">
        <f t="shared" si="49"/>
        <v>0</v>
      </c>
      <c r="AA51" s="158">
        <f t="shared" si="49"/>
        <v>0</v>
      </c>
      <c r="AB51" s="158">
        <f t="shared" si="49"/>
        <v>0</v>
      </c>
      <c r="AC51" s="158">
        <f t="shared" si="49"/>
        <v>0</v>
      </c>
      <c r="AD51" s="158">
        <f t="shared" si="49"/>
        <v>0</v>
      </c>
      <c r="AE51" s="158">
        <f t="shared" si="49"/>
        <v>0</v>
      </c>
      <c r="AF51" s="158">
        <f t="shared" si="49"/>
        <v>0</v>
      </c>
      <c r="AG51" s="158">
        <f t="shared" si="49"/>
        <v>0</v>
      </c>
      <c r="AH51" s="158">
        <f t="shared" si="49"/>
        <v>0</v>
      </c>
      <c r="AI51" s="158">
        <f t="shared" si="49"/>
        <v>0</v>
      </c>
      <c r="AJ51" s="158">
        <f t="shared" si="49"/>
        <v>0</v>
      </c>
      <c r="AK51" s="158">
        <f t="shared" si="49"/>
        <v>0</v>
      </c>
      <c r="AL51" s="158">
        <f t="shared" si="49"/>
        <v>0</v>
      </c>
      <c r="AM51" s="158">
        <f t="shared" si="49"/>
        <v>0</v>
      </c>
      <c r="AN51" s="158">
        <f t="shared" si="49"/>
        <v>0</v>
      </c>
      <c r="AO51" s="158">
        <f t="shared" si="49"/>
        <v>60000</v>
      </c>
      <c r="AP51" s="66">
        <f t="shared" si="6"/>
        <v>733055</v>
      </c>
      <c r="AQ51" s="158">
        <f t="shared" si="49"/>
        <v>0</v>
      </c>
      <c r="AR51" s="158">
        <f t="shared" si="49"/>
        <v>0</v>
      </c>
      <c r="AS51" s="158">
        <f t="shared" si="49"/>
        <v>0</v>
      </c>
      <c r="AT51" s="158">
        <f t="shared" si="49"/>
        <v>0</v>
      </c>
      <c r="AU51" s="158">
        <f t="shared" si="49"/>
        <v>439440</v>
      </c>
      <c r="AV51" s="158">
        <f t="shared" si="49"/>
        <v>0</v>
      </c>
      <c r="AW51" s="158">
        <f t="shared" si="49"/>
        <v>0</v>
      </c>
      <c r="AX51" s="158">
        <f t="shared" si="49"/>
        <v>0</v>
      </c>
      <c r="AY51" s="158">
        <f t="shared" si="49"/>
        <v>0</v>
      </c>
      <c r="AZ51" s="158">
        <f t="shared" si="49"/>
        <v>293615</v>
      </c>
      <c r="BA51" s="158">
        <f t="shared" si="49"/>
        <v>0</v>
      </c>
      <c r="BB51" s="158">
        <f t="shared" si="49"/>
        <v>0</v>
      </c>
      <c r="BC51" s="158">
        <f t="shared" si="49"/>
        <v>0</v>
      </c>
      <c r="BD51" s="158">
        <f t="shared" si="49"/>
        <v>0</v>
      </c>
      <c r="BE51" s="158">
        <f t="shared" si="49"/>
        <v>0</v>
      </c>
      <c r="BF51" s="158">
        <f t="shared" si="49"/>
        <v>0</v>
      </c>
      <c r="BG51" s="158">
        <f t="shared" si="49"/>
        <v>0</v>
      </c>
      <c r="BH51" s="158">
        <f t="shared" si="49"/>
        <v>0</v>
      </c>
      <c r="BI51" s="158">
        <f t="shared" si="49"/>
        <v>0</v>
      </c>
      <c r="BJ51" s="158">
        <f t="shared" si="49"/>
        <v>0</v>
      </c>
      <c r="BK51" s="158">
        <f t="shared" si="49"/>
        <v>0</v>
      </c>
      <c r="BL51" s="66">
        <f t="shared" si="7"/>
        <v>0</v>
      </c>
      <c r="BM51" s="158">
        <f t="shared" si="49"/>
        <v>0</v>
      </c>
      <c r="BN51" s="158">
        <f t="shared" si="49"/>
        <v>0</v>
      </c>
      <c r="BO51" s="158">
        <f t="shared" si="49"/>
        <v>0</v>
      </c>
      <c r="BP51" s="158">
        <f t="shared" si="49"/>
        <v>0</v>
      </c>
      <c r="BQ51" s="158">
        <f t="shared" si="49"/>
        <v>0</v>
      </c>
      <c r="BR51" s="158">
        <f t="shared" si="49"/>
        <v>0</v>
      </c>
      <c r="BS51" s="158">
        <f aca="true" t="shared" si="50" ref="BS51:CF51">BS52+BS53</f>
        <v>0</v>
      </c>
      <c r="BT51" s="158">
        <f t="shared" si="50"/>
        <v>0</v>
      </c>
      <c r="BU51" s="158">
        <f t="shared" si="50"/>
        <v>0</v>
      </c>
      <c r="BV51" s="158">
        <f t="shared" si="50"/>
        <v>0</v>
      </c>
      <c r="BW51" s="158">
        <f t="shared" si="50"/>
        <v>0</v>
      </c>
      <c r="BX51" s="158">
        <f t="shared" si="50"/>
        <v>0</v>
      </c>
      <c r="BY51" s="158">
        <f t="shared" si="50"/>
        <v>0</v>
      </c>
      <c r="BZ51" s="158">
        <f t="shared" si="50"/>
        <v>0</v>
      </c>
      <c r="CA51" s="158">
        <f t="shared" si="50"/>
        <v>0</v>
      </c>
      <c r="CB51" s="158">
        <f t="shared" si="50"/>
        <v>0</v>
      </c>
      <c r="CC51" s="158">
        <f t="shared" si="50"/>
        <v>0</v>
      </c>
      <c r="CD51" s="158">
        <f t="shared" si="50"/>
        <v>0</v>
      </c>
      <c r="CE51" s="158">
        <f t="shared" si="50"/>
        <v>0</v>
      </c>
      <c r="CF51" s="158">
        <f t="shared" si="50"/>
        <v>0</v>
      </c>
    </row>
    <row r="52" spans="1:84" ht="24" customHeight="1">
      <c r="A52" s="141" t="s">
        <v>450</v>
      </c>
      <c r="B52" s="141" t="s">
        <v>423</v>
      </c>
      <c r="C52" s="141" t="s">
        <v>422</v>
      </c>
      <c r="D52" s="135" t="s">
        <v>410</v>
      </c>
      <c r="E52" s="66">
        <f t="shared" si="2"/>
        <v>823055</v>
      </c>
      <c r="F52" s="66">
        <f t="shared" si="3"/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66">
        <f t="shared" si="5"/>
        <v>90000</v>
      </c>
      <c r="Q52" s="158">
        <v>90000</v>
      </c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66">
        <f t="shared" si="6"/>
        <v>733055</v>
      </c>
      <c r="AQ52" s="158"/>
      <c r="AR52" s="158"/>
      <c r="AS52" s="158"/>
      <c r="AT52" s="158"/>
      <c r="AU52" s="158">
        <v>439440</v>
      </c>
      <c r="AV52" s="158"/>
      <c r="AW52" s="158"/>
      <c r="AX52" s="158"/>
      <c r="AY52" s="158"/>
      <c r="AZ52" s="158">
        <v>293615</v>
      </c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66">
        <f t="shared" si="7"/>
        <v>0</v>
      </c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66"/>
      <c r="BX52" s="158"/>
      <c r="BY52" s="158"/>
      <c r="BZ52" s="158"/>
      <c r="CA52" s="158"/>
      <c r="CB52" s="158"/>
      <c r="CC52" s="158"/>
      <c r="CD52" s="158"/>
      <c r="CE52" s="158"/>
      <c r="CF52" s="158"/>
    </row>
    <row r="53" spans="1:84" ht="24" customHeight="1">
      <c r="A53" s="141" t="s">
        <v>450</v>
      </c>
      <c r="B53" s="141" t="s">
        <v>423</v>
      </c>
      <c r="C53" s="141" t="s">
        <v>423</v>
      </c>
      <c r="D53" s="135" t="s">
        <v>411</v>
      </c>
      <c r="E53" s="66">
        <f t="shared" si="2"/>
        <v>60000</v>
      </c>
      <c r="F53" s="66">
        <f t="shared" si="3"/>
        <v>0</v>
      </c>
      <c r="G53" s="158"/>
      <c r="H53" s="158"/>
      <c r="I53" s="158"/>
      <c r="J53" s="158"/>
      <c r="K53" s="158"/>
      <c r="L53" s="158"/>
      <c r="M53" s="158"/>
      <c r="N53" s="158"/>
      <c r="O53" s="158"/>
      <c r="P53" s="66">
        <f t="shared" si="5"/>
        <v>60000</v>
      </c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>
        <v>60000</v>
      </c>
      <c r="AP53" s="66">
        <f t="shared" si="6"/>
        <v>0</v>
      </c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66">
        <f t="shared" si="7"/>
        <v>0</v>
      </c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66"/>
      <c r="BX53" s="158"/>
      <c r="BY53" s="158"/>
      <c r="BZ53" s="158"/>
      <c r="CA53" s="158"/>
      <c r="CB53" s="158"/>
      <c r="CC53" s="158"/>
      <c r="CD53" s="158"/>
      <c r="CE53" s="158"/>
      <c r="CF53" s="158"/>
    </row>
    <row r="54" spans="1:84" ht="24" customHeight="1">
      <c r="A54" s="141" t="s">
        <v>454</v>
      </c>
      <c r="B54" s="140"/>
      <c r="C54" s="140"/>
      <c r="D54" s="135" t="s">
        <v>412</v>
      </c>
      <c r="E54" s="66">
        <f t="shared" si="2"/>
        <v>26200</v>
      </c>
      <c r="F54" s="66">
        <f t="shared" si="3"/>
        <v>0</v>
      </c>
      <c r="G54" s="158">
        <f aca="true" t="shared" si="51" ref="G54:BR54">G55</f>
        <v>0</v>
      </c>
      <c r="H54" s="158">
        <f t="shared" si="51"/>
        <v>0</v>
      </c>
      <c r="I54" s="158">
        <f t="shared" si="51"/>
        <v>0</v>
      </c>
      <c r="J54" s="158">
        <f t="shared" si="51"/>
        <v>0</v>
      </c>
      <c r="K54" s="158">
        <f t="shared" si="51"/>
        <v>0</v>
      </c>
      <c r="L54" s="158">
        <f t="shared" si="51"/>
        <v>0</v>
      </c>
      <c r="M54" s="158">
        <f t="shared" si="51"/>
        <v>0</v>
      </c>
      <c r="N54" s="158">
        <f t="shared" si="51"/>
        <v>0</v>
      </c>
      <c r="O54" s="158">
        <f t="shared" si="51"/>
        <v>0</v>
      </c>
      <c r="P54" s="66">
        <f t="shared" si="5"/>
        <v>7200</v>
      </c>
      <c r="Q54" s="158">
        <f t="shared" si="51"/>
        <v>0</v>
      </c>
      <c r="R54" s="158">
        <f t="shared" si="51"/>
        <v>0</v>
      </c>
      <c r="S54" s="158">
        <f t="shared" si="51"/>
        <v>0</v>
      </c>
      <c r="T54" s="158">
        <f t="shared" si="51"/>
        <v>0</v>
      </c>
      <c r="U54" s="158">
        <f t="shared" si="51"/>
        <v>0</v>
      </c>
      <c r="V54" s="158">
        <f t="shared" si="51"/>
        <v>0</v>
      </c>
      <c r="W54" s="158">
        <f t="shared" si="51"/>
        <v>0</v>
      </c>
      <c r="X54" s="158">
        <f t="shared" si="51"/>
        <v>0</v>
      </c>
      <c r="Y54" s="158">
        <f t="shared" si="51"/>
        <v>0</v>
      </c>
      <c r="Z54" s="158">
        <f t="shared" si="51"/>
        <v>0</v>
      </c>
      <c r="AA54" s="158">
        <f t="shared" si="51"/>
        <v>0</v>
      </c>
      <c r="AB54" s="158">
        <f t="shared" si="51"/>
        <v>0</v>
      </c>
      <c r="AC54" s="158">
        <f t="shared" si="51"/>
        <v>0</v>
      </c>
      <c r="AD54" s="158">
        <f t="shared" si="51"/>
        <v>0</v>
      </c>
      <c r="AE54" s="158">
        <f t="shared" si="51"/>
        <v>0</v>
      </c>
      <c r="AF54" s="158">
        <f t="shared" si="51"/>
        <v>0</v>
      </c>
      <c r="AG54" s="158">
        <f t="shared" si="51"/>
        <v>0</v>
      </c>
      <c r="AH54" s="158">
        <f t="shared" si="51"/>
        <v>0</v>
      </c>
      <c r="AI54" s="158">
        <f t="shared" si="51"/>
        <v>0</v>
      </c>
      <c r="AJ54" s="158">
        <f t="shared" si="51"/>
        <v>0</v>
      </c>
      <c r="AK54" s="158">
        <f t="shared" si="51"/>
        <v>0</v>
      </c>
      <c r="AL54" s="158">
        <f t="shared" si="51"/>
        <v>0</v>
      </c>
      <c r="AM54" s="158">
        <f t="shared" si="51"/>
        <v>0</v>
      </c>
      <c r="AN54" s="158">
        <f t="shared" si="51"/>
        <v>0</v>
      </c>
      <c r="AO54" s="158">
        <f t="shared" si="51"/>
        <v>7200</v>
      </c>
      <c r="AP54" s="66">
        <f t="shared" si="6"/>
        <v>0</v>
      </c>
      <c r="AQ54" s="158">
        <f t="shared" si="51"/>
        <v>0</v>
      </c>
      <c r="AR54" s="158">
        <f t="shared" si="51"/>
        <v>0</v>
      </c>
      <c r="AS54" s="158">
        <f t="shared" si="51"/>
        <v>0</v>
      </c>
      <c r="AT54" s="158">
        <f t="shared" si="51"/>
        <v>0</v>
      </c>
      <c r="AU54" s="158">
        <f t="shared" si="51"/>
        <v>0</v>
      </c>
      <c r="AV54" s="158">
        <f t="shared" si="51"/>
        <v>0</v>
      </c>
      <c r="AW54" s="158">
        <f t="shared" si="51"/>
        <v>0</v>
      </c>
      <c r="AX54" s="158">
        <f t="shared" si="51"/>
        <v>0</v>
      </c>
      <c r="AY54" s="158">
        <f t="shared" si="51"/>
        <v>0</v>
      </c>
      <c r="AZ54" s="158">
        <f t="shared" si="51"/>
        <v>0</v>
      </c>
      <c r="BA54" s="158">
        <f t="shared" si="51"/>
        <v>0</v>
      </c>
      <c r="BB54" s="158">
        <f t="shared" si="51"/>
        <v>0</v>
      </c>
      <c r="BC54" s="158">
        <f t="shared" si="51"/>
        <v>0</v>
      </c>
      <c r="BD54" s="158">
        <f t="shared" si="51"/>
        <v>0</v>
      </c>
      <c r="BE54" s="158">
        <f t="shared" si="51"/>
        <v>0</v>
      </c>
      <c r="BF54" s="158">
        <f t="shared" si="51"/>
        <v>0</v>
      </c>
      <c r="BG54" s="158">
        <f t="shared" si="51"/>
        <v>0</v>
      </c>
      <c r="BH54" s="158">
        <f t="shared" si="51"/>
        <v>0</v>
      </c>
      <c r="BI54" s="158">
        <f t="shared" si="51"/>
        <v>0</v>
      </c>
      <c r="BJ54" s="158">
        <f t="shared" si="51"/>
        <v>0</v>
      </c>
      <c r="BK54" s="158">
        <f t="shared" si="51"/>
        <v>0</v>
      </c>
      <c r="BL54" s="66">
        <f t="shared" si="7"/>
        <v>19000</v>
      </c>
      <c r="BM54" s="158">
        <f t="shared" si="51"/>
        <v>0</v>
      </c>
      <c r="BN54" s="158">
        <f t="shared" si="51"/>
        <v>0</v>
      </c>
      <c r="BO54" s="158">
        <f t="shared" si="51"/>
        <v>0</v>
      </c>
      <c r="BP54" s="158">
        <f t="shared" si="51"/>
        <v>0</v>
      </c>
      <c r="BQ54" s="158">
        <f t="shared" si="51"/>
        <v>0</v>
      </c>
      <c r="BR54" s="158">
        <f t="shared" si="51"/>
        <v>0</v>
      </c>
      <c r="BS54" s="158">
        <f aca="true" t="shared" si="52" ref="BS54:CF54">BS55</f>
        <v>0</v>
      </c>
      <c r="BT54" s="158">
        <f t="shared" si="52"/>
        <v>0</v>
      </c>
      <c r="BU54" s="158">
        <f t="shared" si="52"/>
        <v>0</v>
      </c>
      <c r="BV54" s="158">
        <f t="shared" si="52"/>
        <v>0</v>
      </c>
      <c r="BW54" s="158">
        <f t="shared" si="52"/>
        <v>0</v>
      </c>
      <c r="BX54" s="158">
        <f t="shared" si="52"/>
        <v>0</v>
      </c>
      <c r="BY54" s="158">
        <f t="shared" si="52"/>
        <v>0</v>
      </c>
      <c r="BZ54" s="158">
        <f t="shared" si="52"/>
        <v>19000</v>
      </c>
      <c r="CA54" s="158">
        <f t="shared" si="52"/>
        <v>0</v>
      </c>
      <c r="CB54" s="158">
        <f t="shared" si="52"/>
        <v>0</v>
      </c>
      <c r="CC54" s="158">
        <f t="shared" si="52"/>
        <v>0</v>
      </c>
      <c r="CD54" s="158">
        <f t="shared" si="52"/>
        <v>0</v>
      </c>
      <c r="CE54" s="158">
        <f t="shared" si="52"/>
        <v>0</v>
      </c>
      <c r="CF54" s="158">
        <f t="shared" si="52"/>
        <v>0</v>
      </c>
    </row>
    <row r="55" spans="1:84" ht="24" customHeight="1">
      <c r="A55" s="141" t="s">
        <v>454</v>
      </c>
      <c r="B55" s="141" t="s">
        <v>425</v>
      </c>
      <c r="C55" s="140"/>
      <c r="D55" s="135" t="s">
        <v>413</v>
      </c>
      <c r="E55" s="66">
        <f t="shared" si="2"/>
        <v>26200</v>
      </c>
      <c r="F55" s="66">
        <f t="shared" si="3"/>
        <v>0</v>
      </c>
      <c r="G55" s="158">
        <f aca="true" t="shared" si="53" ref="G55:BR55">G56+G57</f>
        <v>0</v>
      </c>
      <c r="H55" s="158">
        <f t="shared" si="53"/>
        <v>0</v>
      </c>
      <c r="I55" s="158">
        <f t="shared" si="53"/>
        <v>0</v>
      </c>
      <c r="J55" s="158">
        <f t="shared" si="53"/>
        <v>0</v>
      </c>
      <c r="K55" s="158">
        <f t="shared" si="53"/>
        <v>0</v>
      </c>
      <c r="L55" s="158">
        <f t="shared" si="53"/>
        <v>0</v>
      </c>
      <c r="M55" s="158">
        <f t="shared" si="53"/>
        <v>0</v>
      </c>
      <c r="N55" s="158">
        <f t="shared" si="53"/>
        <v>0</v>
      </c>
      <c r="O55" s="158">
        <f t="shared" si="53"/>
        <v>0</v>
      </c>
      <c r="P55" s="66">
        <f t="shared" si="5"/>
        <v>7200</v>
      </c>
      <c r="Q55" s="158">
        <f t="shared" si="53"/>
        <v>0</v>
      </c>
      <c r="R55" s="158">
        <f t="shared" si="53"/>
        <v>0</v>
      </c>
      <c r="S55" s="158">
        <f t="shared" si="53"/>
        <v>0</v>
      </c>
      <c r="T55" s="158">
        <f t="shared" si="53"/>
        <v>0</v>
      </c>
      <c r="U55" s="158">
        <f t="shared" si="53"/>
        <v>0</v>
      </c>
      <c r="V55" s="158">
        <f t="shared" si="53"/>
        <v>0</v>
      </c>
      <c r="W55" s="158">
        <f t="shared" si="53"/>
        <v>0</v>
      </c>
      <c r="X55" s="158">
        <f t="shared" si="53"/>
        <v>0</v>
      </c>
      <c r="Y55" s="158">
        <f t="shared" si="53"/>
        <v>0</v>
      </c>
      <c r="Z55" s="158">
        <f t="shared" si="53"/>
        <v>0</v>
      </c>
      <c r="AA55" s="158">
        <f t="shared" si="53"/>
        <v>0</v>
      </c>
      <c r="AB55" s="158">
        <f t="shared" si="53"/>
        <v>0</v>
      </c>
      <c r="AC55" s="158">
        <f t="shared" si="53"/>
        <v>0</v>
      </c>
      <c r="AD55" s="158">
        <f t="shared" si="53"/>
        <v>0</v>
      </c>
      <c r="AE55" s="158">
        <f t="shared" si="53"/>
        <v>0</v>
      </c>
      <c r="AF55" s="158">
        <f t="shared" si="53"/>
        <v>0</v>
      </c>
      <c r="AG55" s="158">
        <f t="shared" si="53"/>
        <v>0</v>
      </c>
      <c r="AH55" s="158">
        <f t="shared" si="53"/>
        <v>0</v>
      </c>
      <c r="AI55" s="158">
        <f t="shared" si="53"/>
        <v>0</v>
      </c>
      <c r="AJ55" s="158">
        <f t="shared" si="53"/>
        <v>0</v>
      </c>
      <c r="AK55" s="158">
        <f t="shared" si="53"/>
        <v>0</v>
      </c>
      <c r="AL55" s="158">
        <f t="shared" si="53"/>
        <v>0</v>
      </c>
      <c r="AM55" s="158">
        <f t="shared" si="53"/>
        <v>0</v>
      </c>
      <c r="AN55" s="158">
        <f t="shared" si="53"/>
        <v>0</v>
      </c>
      <c r="AO55" s="158">
        <f t="shared" si="53"/>
        <v>7200</v>
      </c>
      <c r="AP55" s="66">
        <f t="shared" si="6"/>
        <v>0</v>
      </c>
      <c r="AQ55" s="158">
        <f t="shared" si="53"/>
        <v>0</v>
      </c>
      <c r="AR55" s="158">
        <f t="shared" si="53"/>
        <v>0</v>
      </c>
      <c r="AS55" s="158">
        <f t="shared" si="53"/>
        <v>0</v>
      </c>
      <c r="AT55" s="158">
        <f t="shared" si="53"/>
        <v>0</v>
      </c>
      <c r="AU55" s="158">
        <f t="shared" si="53"/>
        <v>0</v>
      </c>
      <c r="AV55" s="158">
        <f t="shared" si="53"/>
        <v>0</v>
      </c>
      <c r="AW55" s="158">
        <f t="shared" si="53"/>
        <v>0</v>
      </c>
      <c r="AX55" s="158">
        <f t="shared" si="53"/>
        <v>0</v>
      </c>
      <c r="AY55" s="158">
        <f t="shared" si="53"/>
        <v>0</v>
      </c>
      <c r="AZ55" s="158">
        <f t="shared" si="53"/>
        <v>0</v>
      </c>
      <c r="BA55" s="158">
        <f t="shared" si="53"/>
        <v>0</v>
      </c>
      <c r="BB55" s="158">
        <f t="shared" si="53"/>
        <v>0</v>
      </c>
      <c r="BC55" s="158">
        <f t="shared" si="53"/>
        <v>0</v>
      </c>
      <c r="BD55" s="158">
        <f t="shared" si="53"/>
        <v>0</v>
      </c>
      <c r="BE55" s="158">
        <f t="shared" si="53"/>
        <v>0</v>
      </c>
      <c r="BF55" s="158">
        <f t="shared" si="53"/>
        <v>0</v>
      </c>
      <c r="BG55" s="158">
        <f t="shared" si="53"/>
        <v>0</v>
      </c>
      <c r="BH55" s="158">
        <f t="shared" si="53"/>
        <v>0</v>
      </c>
      <c r="BI55" s="158">
        <f t="shared" si="53"/>
        <v>0</v>
      </c>
      <c r="BJ55" s="158">
        <f t="shared" si="53"/>
        <v>0</v>
      </c>
      <c r="BK55" s="158">
        <f t="shared" si="53"/>
        <v>0</v>
      </c>
      <c r="BL55" s="66">
        <f t="shared" si="7"/>
        <v>19000</v>
      </c>
      <c r="BM55" s="158">
        <f t="shared" si="53"/>
        <v>0</v>
      </c>
      <c r="BN55" s="158">
        <f t="shared" si="53"/>
        <v>0</v>
      </c>
      <c r="BO55" s="158">
        <f t="shared" si="53"/>
        <v>0</v>
      </c>
      <c r="BP55" s="158">
        <f t="shared" si="53"/>
        <v>0</v>
      </c>
      <c r="BQ55" s="158">
        <f t="shared" si="53"/>
        <v>0</v>
      </c>
      <c r="BR55" s="158">
        <f t="shared" si="53"/>
        <v>0</v>
      </c>
      <c r="BS55" s="158">
        <f aca="true" t="shared" si="54" ref="BS55:CF55">BS56+BS57</f>
        <v>0</v>
      </c>
      <c r="BT55" s="158">
        <f t="shared" si="54"/>
        <v>0</v>
      </c>
      <c r="BU55" s="158">
        <f t="shared" si="54"/>
        <v>0</v>
      </c>
      <c r="BV55" s="158">
        <f t="shared" si="54"/>
        <v>0</v>
      </c>
      <c r="BW55" s="158">
        <f t="shared" si="54"/>
        <v>0</v>
      </c>
      <c r="BX55" s="158">
        <f t="shared" si="54"/>
        <v>0</v>
      </c>
      <c r="BY55" s="158">
        <f t="shared" si="54"/>
        <v>0</v>
      </c>
      <c r="BZ55" s="158">
        <f t="shared" si="54"/>
        <v>19000</v>
      </c>
      <c r="CA55" s="158">
        <f t="shared" si="54"/>
        <v>0</v>
      </c>
      <c r="CB55" s="158">
        <f t="shared" si="54"/>
        <v>0</v>
      </c>
      <c r="CC55" s="158">
        <f t="shared" si="54"/>
        <v>0</v>
      </c>
      <c r="CD55" s="158">
        <f t="shared" si="54"/>
        <v>0</v>
      </c>
      <c r="CE55" s="158">
        <f t="shared" si="54"/>
        <v>0</v>
      </c>
      <c r="CF55" s="158">
        <f t="shared" si="54"/>
        <v>0</v>
      </c>
    </row>
    <row r="56" spans="1:84" ht="24" customHeight="1">
      <c r="A56" s="141" t="s">
        <v>454</v>
      </c>
      <c r="B56" s="141" t="s">
        <v>330</v>
      </c>
      <c r="C56" s="141" t="s">
        <v>321</v>
      </c>
      <c r="D56" s="135" t="s">
        <v>414</v>
      </c>
      <c r="E56" s="66">
        <f t="shared" si="2"/>
        <v>19000</v>
      </c>
      <c r="F56" s="66">
        <f t="shared" si="3"/>
        <v>0</v>
      </c>
      <c r="G56" s="158"/>
      <c r="H56" s="158"/>
      <c r="I56" s="158"/>
      <c r="J56" s="158"/>
      <c r="K56" s="158"/>
      <c r="L56" s="158"/>
      <c r="M56" s="158"/>
      <c r="N56" s="158"/>
      <c r="O56" s="158"/>
      <c r="P56" s="66">
        <f t="shared" si="5"/>
        <v>0</v>
      </c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66">
        <f t="shared" si="6"/>
        <v>0</v>
      </c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66">
        <f t="shared" si="7"/>
        <v>19000</v>
      </c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66"/>
      <c r="BX56" s="158"/>
      <c r="BY56" s="158"/>
      <c r="BZ56" s="158">
        <v>19000</v>
      </c>
      <c r="CA56" s="158"/>
      <c r="CB56" s="158"/>
      <c r="CC56" s="158"/>
      <c r="CD56" s="158"/>
      <c r="CE56" s="158"/>
      <c r="CF56" s="158"/>
    </row>
    <row r="57" spans="1:84" ht="24" customHeight="1">
      <c r="A57" s="141" t="s">
        <v>454</v>
      </c>
      <c r="B57" s="141" t="s">
        <v>425</v>
      </c>
      <c r="C57" s="141" t="s">
        <v>427</v>
      </c>
      <c r="D57" s="135" t="s">
        <v>415</v>
      </c>
      <c r="E57" s="66">
        <f t="shared" si="2"/>
        <v>7200</v>
      </c>
      <c r="F57" s="66">
        <f t="shared" si="3"/>
        <v>0</v>
      </c>
      <c r="G57" s="158"/>
      <c r="H57" s="158"/>
      <c r="I57" s="158"/>
      <c r="J57" s="158"/>
      <c r="K57" s="158"/>
      <c r="L57" s="158"/>
      <c r="M57" s="158"/>
      <c r="N57" s="158"/>
      <c r="O57" s="158"/>
      <c r="P57" s="66">
        <f t="shared" si="5"/>
        <v>7200</v>
      </c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>
        <v>7200</v>
      </c>
      <c r="AP57" s="66">
        <f t="shared" si="6"/>
        <v>0</v>
      </c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66">
        <f t="shared" si="7"/>
        <v>0</v>
      </c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66"/>
      <c r="BX57" s="158"/>
      <c r="BY57" s="158"/>
      <c r="BZ57" s="158"/>
      <c r="CA57" s="158"/>
      <c r="CB57" s="158"/>
      <c r="CC57" s="158"/>
      <c r="CD57" s="158"/>
      <c r="CE57" s="158"/>
      <c r="CF57" s="158"/>
    </row>
    <row r="58" spans="1:84" ht="24" customHeight="1">
      <c r="A58" s="141" t="s">
        <v>456</v>
      </c>
      <c r="B58" s="140"/>
      <c r="C58" s="140"/>
      <c r="D58" s="135" t="s">
        <v>416</v>
      </c>
      <c r="E58" s="66">
        <f t="shared" si="2"/>
        <v>136792</v>
      </c>
      <c r="F58" s="66">
        <f t="shared" si="3"/>
        <v>136792</v>
      </c>
      <c r="G58" s="158">
        <f aca="true" t="shared" si="55" ref="G58:BR59">G59</f>
        <v>0</v>
      </c>
      <c r="H58" s="158">
        <f t="shared" si="55"/>
        <v>0</v>
      </c>
      <c r="I58" s="158">
        <f t="shared" si="55"/>
        <v>0</v>
      </c>
      <c r="J58" s="158">
        <f t="shared" si="55"/>
        <v>0</v>
      </c>
      <c r="K58" s="158">
        <f t="shared" si="55"/>
        <v>0</v>
      </c>
      <c r="L58" s="158">
        <f t="shared" si="55"/>
        <v>0</v>
      </c>
      <c r="M58" s="158">
        <f t="shared" si="55"/>
        <v>0</v>
      </c>
      <c r="N58" s="158">
        <f t="shared" si="55"/>
        <v>136792</v>
      </c>
      <c r="O58" s="158">
        <f t="shared" si="55"/>
        <v>0</v>
      </c>
      <c r="P58" s="66">
        <f t="shared" si="5"/>
        <v>0</v>
      </c>
      <c r="Q58" s="158">
        <f t="shared" si="55"/>
        <v>0</v>
      </c>
      <c r="R58" s="158">
        <f t="shared" si="55"/>
        <v>0</v>
      </c>
      <c r="S58" s="158">
        <f t="shared" si="55"/>
        <v>0</v>
      </c>
      <c r="T58" s="158">
        <f t="shared" si="55"/>
        <v>0</v>
      </c>
      <c r="U58" s="158">
        <f t="shared" si="55"/>
        <v>0</v>
      </c>
      <c r="V58" s="158">
        <f t="shared" si="55"/>
        <v>0</v>
      </c>
      <c r="W58" s="158">
        <f t="shared" si="55"/>
        <v>0</v>
      </c>
      <c r="X58" s="158">
        <f t="shared" si="55"/>
        <v>0</v>
      </c>
      <c r="Y58" s="158">
        <f t="shared" si="55"/>
        <v>0</v>
      </c>
      <c r="Z58" s="158">
        <f t="shared" si="55"/>
        <v>0</v>
      </c>
      <c r="AA58" s="158">
        <f t="shared" si="55"/>
        <v>0</v>
      </c>
      <c r="AB58" s="158">
        <f t="shared" si="55"/>
        <v>0</v>
      </c>
      <c r="AC58" s="158">
        <f t="shared" si="55"/>
        <v>0</v>
      </c>
      <c r="AD58" s="158">
        <f t="shared" si="55"/>
        <v>0</v>
      </c>
      <c r="AE58" s="158">
        <f t="shared" si="55"/>
        <v>0</v>
      </c>
      <c r="AF58" s="158">
        <f t="shared" si="55"/>
        <v>0</v>
      </c>
      <c r="AG58" s="158">
        <f t="shared" si="55"/>
        <v>0</v>
      </c>
      <c r="AH58" s="158">
        <f t="shared" si="55"/>
        <v>0</v>
      </c>
      <c r="AI58" s="158">
        <f t="shared" si="55"/>
        <v>0</v>
      </c>
      <c r="AJ58" s="158">
        <f t="shared" si="55"/>
        <v>0</v>
      </c>
      <c r="AK58" s="158">
        <f t="shared" si="55"/>
        <v>0</v>
      </c>
      <c r="AL58" s="158">
        <f t="shared" si="55"/>
        <v>0</v>
      </c>
      <c r="AM58" s="158">
        <f t="shared" si="55"/>
        <v>0</v>
      </c>
      <c r="AN58" s="158">
        <f t="shared" si="55"/>
        <v>0</v>
      </c>
      <c r="AO58" s="158">
        <f t="shared" si="55"/>
        <v>0</v>
      </c>
      <c r="AP58" s="66">
        <f t="shared" si="6"/>
        <v>0</v>
      </c>
      <c r="AQ58" s="158">
        <f t="shared" si="55"/>
        <v>0</v>
      </c>
      <c r="AR58" s="158">
        <f t="shared" si="55"/>
        <v>0</v>
      </c>
      <c r="AS58" s="158">
        <f t="shared" si="55"/>
        <v>0</v>
      </c>
      <c r="AT58" s="158">
        <f t="shared" si="55"/>
        <v>0</v>
      </c>
      <c r="AU58" s="158">
        <f t="shared" si="55"/>
        <v>0</v>
      </c>
      <c r="AV58" s="158">
        <f t="shared" si="55"/>
        <v>0</v>
      </c>
      <c r="AW58" s="158">
        <f t="shared" si="55"/>
        <v>0</v>
      </c>
      <c r="AX58" s="158">
        <f t="shared" si="55"/>
        <v>0</v>
      </c>
      <c r="AY58" s="158">
        <f t="shared" si="55"/>
        <v>0</v>
      </c>
      <c r="AZ58" s="158">
        <f t="shared" si="55"/>
        <v>0</v>
      </c>
      <c r="BA58" s="158">
        <f t="shared" si="55"/>
        <v>0</v>
      </c>
      <c r="BB58" s="158">
        <f t="shared" si="55"/>
        <v>0</v>
      </c>
      <c r="BC58" s="158">
        <f t="shared" si="55"/>
        <v>0</v>
      </c>
      <c r="BD58" s="158">
        <f t="shared" si="55"/>
        <v>0</v>
      </c>
      <c r="BE58" s="158">
        <f t="shared" si="55"/>
        <v>0</v>
      </c>
      <c r="BF58" s="158">
        <f t="shared" si="55"/>
        <v>0</v>
      </c>
      <c r="BG58" s="158">
        <f t="shared" si="55"/>
        <v>0</v>
      </c>
      <c r="BH58" s="158">
        <f t="shared" si="55"/>
        <v>0</v>
      </c>
      <c r="BI58" s="158">
        <f t="shared" si="55"/>
        <v>0</v>
      </c>
      <c r="BJ58" s="158">
        <f t="shared" si="55"/>
        <v>0</v>
      </c>
      <c r="BK58" s="158">
        <f t="shared" si="55"/>
        <v>0</v>
      </c>
      <c r="BL58" s="66">
        <f t="shared" si="7"/>
        <v>0</v>
      </c>
      <c r="BM58" s="158">
        <f t="shared" si="55"/>
        <v>0</v>
      </c>
      <c r="BN58" s="158">
        <f t="shared" si="55"/>
        <v>0</v>
      </c>
      <c r="BO58" s="158">
        <f t="shared" si="55"/>
        <v>0</v>
      </c>
      <c r="BP58" s="158">
        <f t="shared" si="55"/>
        <v>0</v>
      </c>
      <c r="BQ58" s="158">
        <f t="shared" si="55"/>
        <v>0</v>
      </c>
      <c r="BR58" s="158">
        <f t="shared" si="55"/>
        <v>0</v>
      </c>
      <c r="BS58" s="158">
        <f aca="true" t="shared" si="56" ref="BS58:CF59">BS59</f>
        <v>0</v>
      </c>
      <c r="BT58" s="158">
        <f t="shared" si="56"/>
        <v>0</v>
      </c>
      <c r="BU58" s="158">
        <f t="shared" si="56"/>
        <v>0</v>
      </c>
      <c r="BV58" s="158">
        <f t="shared" si="56"/>
        <v>0</v>
      </c>
      <c r="BW58" s="158">
        <f t="shared" si="56"/>
        <v>0</v>
      </c>
      <c r="BX58" s="158">
        <f t="shared" si="56"/>
        <v>0</v>
      </c>
      <c r="BY58" s="158">
        <f t="shared" si="56"/>
        <v>0</v>
      </c>
      <c r="BZ58" s="158">
        <f t="shared" si="56"/>
        <v>0</v>
      </c>
      <c r="CA58" s="158">
        <f t="shared" si="56"/>
        <v>0</v>
      </c>
      <c r="CB58" s="158">
        <f t="shared" si="56"/>
        <v>0</v>
      </c>
      <c r="CC58" s="158">
        <f t="shared" si="56"/>
        <v>0</v>
      </c>
      <c r="CD58" s="158">
        <f t="shared" si="56"/>
        <v>0</v>
      </c>
      <c r="CE58" s="158">
        <f t="shared" si="56"/>
        <v>0</v>
      </c>
      <c r="CF58" s="158">
        <f t="shared" si="56"/>
        <v>0</v>
      </c>
    </row>
    <row r="59" spans="1:84" ht="24" customHeight="1">
      <c r="A59" s="141" t="s">
        <v>456</v>
      </c>
      <c r="B59" s="141" t="s">
        <v>443</v>
      </c>
      <c r="C59" s="140"/>
      <c r="D59" s="135" t="s">
        <v>417</v>
      </c>
      <c r="E59" s="66">
        <f t="shared" si="2"/>
        <v>136792</v>
      </c>
      <c r="F59" s="66">
        <f t="shared" si="3"/>
        <v>136792</v>
      </c>
      <c r="G59" s="158">
        <f t="shared" si="55"/>
        <v>0</v>
      </c>
      <c r="H59" s="158">
        <f t="shared" si="55"/>
        <v>0</v>
      </c>
      <c r="I59" s="158">
        <f t="shared" si="55"/>
        <v>0</v>
      </c>
      <c r="J59" s="158">
        <f t="shared" si="55"/>
        <v>0</v>
      </c>
      <c r="K59" s="158">
        <f t="shared" si="55"/>
        <v>0</v>
      </c>
      <c r="L59" s="158">
        <f t="shared" si="55"/>
        <v>0</v>
      </c>
      <c r="M59" s="158">
        <f t="shared" si="55"/>
        <v>0</v>
      </c>
      <c r="N59" s="158">
        <f t="shared" si="55"/>
        <v>136792</v>
      </c>
      <c r="O59" s="158">
        <f t="shared" si="55"/>
        <v>0</v>
      </c>
      <c r="P59" s="66">
        <f t="shared" si="5"/>
        <v>0</v>
      </c>
      <c r="Q59" s="158">
        <f t="shared" si="55"/>
        <v>0</v>
      </c>
      <c r="R59" s="158">
        <f t="shared" si="55"/>
        <v>0</v>
      </c>
      <c r="S59" s="158">
        <f t="shared" si="55"/>
        <v>0</v>
      </c>
      <c r="T59" s="158">
        <f t="shared" si="55"/>
        <v>0</v>
      </c>
      <c r="U59" s="158">
        <f t="shared" si="55"/>
        <v>0</v>
      </c>
      <c r="V59" s="158">
        <f t="shared" si="55"/>
        <v>0</v>
      </c>
      <c r="W59" s="158">
        <f t="shared" si="55"/>
        <v>0</v>
      </c>
      <c r="X59" s="158">
        <f t="shared" si="55"/>
        <v>0</v>
      </c>
      <c r="Y59" s="158">
        <f t="shared" si="55"/>
        <v>0</v>
      </c>
      <c r="Z59" s="158">
        <f t="shared" si="55"/>
        <v>0</v>
      </c>
      <c r="AA59" s="158">
        <f t="shared" si="55"/>
        <v>0</v>
      </c>
      <c r="AB59" s="158">
        <f t="shared" si="55"/>
        <v>0</v>
      </c>
      <c r="AC59" s="158">
        <f t="shared" si="55"/>
        <v>0</v>
      </c>
      <c r="AD59" s="158">
        <f t="shared" si="55"/>
        <v>0</v>
      </c>
      <c r="AE59" s="158">
        <f t="shared" si="55"/>
        <v>0</v>
      </c>
      <c r="AF59" s="158">
        <f t="shared" si="55"/>
        <v>0</v>
      </c>
      <c r="AG59" s="158">
        <f t="shared" si="55"/>
        <v>0</v>
      </c>
      <c r="AH59" s="158">
        <f t="shared" si="55"/>
        <v>0</v>
      </c>
      <c r="AI59" s="158">
        <f t="shared" si="55"/>
        <v>0</v>
      </c>
      <c r="AJ59" s="158">
        <f t="shared" si="55"/>
        <v>0</v>
      </c>
      <c r="AK59" s="158">
        <f t="shared" si="55"/>
        <v>0</v>
      </c>
      <c r="AL59" s="158">
        <f t="shared" si="55"/>
        <v>0</v>
      </c>
      <c r="AM59" s="158">
        <f t="shared" si="55"/>
        <v>0</v>
      </c>
      <c r="AN59" s="158">
        <f t="shared" si="55"/>
        <v>0</v>
      </c>
      <c r="AO59" s="158">
        <f t="shared" si="55"/>
        <v>0</v>
      </c>
      <c r="AP59" s="66">
        <f t="shared" si="6"/>
        <v>0</v>
      </c>
      <c r="AQ59" s="158">
        <f t="shared" si="55"/>
        <v>0</v>
      </c>
      <c r="AR59" s="158">
        <f t="shared" si="55"/>
        <v>0</v>
      </c>
      <c r="AS59" s="158">
        <f t="shared" si="55"/>
        <v>0</v>
      </c>
      <c r="AT59" s="158">
        <f t="shared" si="55"/>
        <v>0</v>
      </c>
      <c r="AU59" s="158">
        <f t="shared" si="55"/>
        <v>0</v>
      </c>
      <c r="AV59" s="158">
        <f t="shared" si="55"/>
        <v>0</v>
      </c>
      <c r="AW59" s="158">
        <f t="shared" si="55"/>
        <v>0</v>
      </c>
      <c r="AX59" s="158">
        <f t="shared" si="55"/>
        <v>0</v>
      </c>
      <c r="AY59" s="158">
        <f t="shared" si="55"/>
        <v>0</v>
      </c>
      <c r="AZ59" s="158">
        <f t="shared" si="55"/>
        <v>0</v>
      </c>
      <c r="BA59" s="158">
        <f t="shared" si="55"/>
        <v>0</v>
      </c>
      <c r="BB59" s="158">
        <f t="shared" si="55"/>
        <v>0</v>
      </c>
      <c r="BC59" s="158">
        <f t="shared" si="55"/>
        <v>0</v>
      </c>
      <c r="BD59" s="158">
        <f t="shared" si="55"/>
        <v>0</v>
      </c>
      <c r="BE59" s="158">
        <f t="shared" si="55"/>
        <v>0</v>
      </c>
      <c r="BF59" s="158">
        <f t="shared" si="55"/>
        <v>0</v>
      </c>
      <c r="BG59" s="158">
        <f t="shared" si="55"/>
        <v>0</v>
      </c>
      <c r="BH59" s="158">
        <f t="shared" si="55"/>
        <v>0</v>
      </c>
      <c r="BI59" s="158">
        <f t="shared" si="55"/>
        <v>0</v>
      </c>
      <c r="BJ59" s="158">
        <f t="shared" si="55"/>
        <v>0</v>
      </c>
      <c r="BK59" s="158">
        <f t="shared" si="55"/>
        <v>0</v>
      </c>
      <c r="BL59" s="66">
        <f t="shared" si="7"/>
        <v>0</v>
      </c>
      <c r="BM59" s="158">
        <f t="shared" si="55"/>
        <v>0</v>
      </c>
      <c r="BN59" s="158">
        <f t="shared" si="55"/>
        <v>0</v>
      </c>
      <c r="BO59" s="158">
        <f t="shared" si="55"/>
        <v>0</v>
      </c>
      <c r="BP59" s="158">
        <f t="shared" si="55"/>
        <v>0</v>
      </c>
      <c r="BQ59" s="158">
        <f t="shared" si="55"/>
        <v>0</v>
      </c>
      <c r="BR59" s="158">
        <f t="shared" si="55"/>
        <v>0</v>
      </c>
      <c r="BS59" s="158">
        <f t="shared" si="56"/>
        <v>0</v>
      </c>
      <c r="BT59" s="158">
        <f t="shared" si="56"/>
        <v>0</v>
      </c>
      <c r="BU59" s="158">
        <f t="shared" si="56"/>
        <v>0</v>
      </c>
      <c r="BV59" s="158">
        <f t="shared" si="56"/>
        <v>0</v>
      </c>
      <c r="BW59" s="158">
        <f t="shared" si="56"/>
        <v>0</v>
      </c>
      <c r="BX59" s="158">
        <f t="shared" si="56"/>
        <v>0</v>
      </c>
      <c r="BY59" s="158">
        <f t="shared" si="56"/>
        <v>0</v>
      </c>
      <c r="BZ59" s="158">
        <f t="shared" si="56"/>
        <v>0</v>
      </c>
      <c r="CA59" s="158">
        <f t="shared" si="56"/>
        <v>0</v>
      </c>
      <c r="CB59" s="158">
        <f t="shared" si="56"/>
        <v>0</v>
      </c>
      <c r="CC59" s="158">
        <f t="shared" si="56"/>
        <v>0</v>
      </c>
      <c r="CD59" s="158">
        <f t="shared" si="56"/>
        <v>0</v>
      </c>
      <c r="CE59" s="158">
        <f t="shared" si="56"/>
        <v>0</v>
      </c>
      <c r="CF59" s="158">
        <f t="shared" si="56"/>
        <v>0</v>
      </c>
    </row>
    <row r="60" spans="1:84" ht="24" customHeight="1">
      <c r="A60" s="141" t="s">
        <v>456</v>
      </c>
      <c r="B60" s="141" t="s">
        <v>443</v>
      </c>
      <c r="C60" s="141" t="s">
        <v>425</v>
      </c>
      <c r="D60" s="135" t="s">
        <v>418</v>
      </c>
      <c r="E60" s="66">
        <f t="shared" si="2"/>
        <v>136792</v>
      </c>
      <c r="F60" s="66">
        <f t="shared" si="3"/>
        <v>136792</v>
      </c>
      <c r="G60" s="158"/>
      <c r="H60" s="158"/>
      <c r="I60" s="158"/>
      <c r="J60" s="158"/>
      <c r="K60" s="158"/>
      <c r="L60" s="158"/>
      <c r="M60" s="158"/>
      <c r="N60" s="158">
        <v>136792</v>
      </c>
      <c r="O60" s="158"/>
      <c r="P60" s="66">
        <f t="shared" si="5"/>
        <v>0</v>
      </c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66">
        <f t="shared" si="6"/>
        <v>0</v>
      </c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66">
        <f t="shared" si="7"/>
        <v>0</v>
      </c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66"/>
      <c r="BX60" s="158"/>
      <c r="BY60" s="158"/>
      <c r="BZ60" s="158"/>
      <c r="CA60" s="158"/>
      <c r="CB60" s="158"/>
      <c r="CC60" s="158"/>
      <c r="CD60" s="158"/>
      <c r="CE60" s="158"/>
      <c r="CF60" s="158"/>
    </row>
  </sheetData>
  <sheetProtection/>
  <mergeCells count="92">
    <mergeCell ref="AN5:AN6"/>
    <mergeCell ref="AR5:AR6"/>
    <mergeCell ref="AS5:AS6"/>
    <mergeCell ref="CA4:CC4"/>
    <mergeCell ref="BT5:BT6"/>
    <mergeCell ref="BU5:BU6"/>
    <mergeCell ref="BV5:BV6"/>
    <mergeCell ref="BW5:BW6"/>
    <mergeCell ref="BR5:BR6"/>
    <mergeCell ref="BS5:BS6"/>
    <mergeCell ref="CF5:CF6"/>
    <mergeCell ref="CA5:CA6"/>
    <mergeCell ref="BZ5:BZ6"/>
    <mergeCell ref="CB5:CB6"/>
    <mergeCell ref="CC5:CC6"/>
    <mergeCell ref="CE5:CE6"/>
    <mergeCell ref="BO5:BO6"/>
    <mergeCell ref="BP5:BP6"/>
    <mergeCell ref="BQ5:BQ6"/>
    <mergeCell ref="CD5:CD6"/>
    <mergeCell ref="BI5:BI6"/>
    <mergeCell ref="BL5:BL6"/>
    <mergeCell ref="BM5:BM6"/>
    <mergeCell ref="BN5:BN6"/>
    <mergeCell ref="BL4:BZ4"/>
    <mergeCell ref="BB5:BB6"/>
    <mergeCell ref="BC5:BC6"/>
    <mergeCell ref="BD5:BD6"/>
    <mergeCell ref="BX5:BX6"/>
    <mergeCell ref="BE5:BE6"/>
    <mergeCell ref="BG5:BG6"/>
    <mergeCell ref="BF5:BF6"/>
    <mergeCell ref="BY5:BY6"/>
    <mergeCell ref="BH5:BH6"/>
    <mergeCell ref="AM5:AM6"/>
    <mergeCell ref="AO5:AO6"/>
    <mergeCell ref="AP5:AP6"/>
    <mergeCell ref="BA5:BA6"/>
    <mergeCell ref="AU5:AU6"/>
    <mergeCell ref="AV5:AV6"/>
    <mergeCell ref="AW5:AW6"/>
    <mergeCell ref="AX5:AX6"/>
    <mergeCell ref="AY5:AY6"/>
    <mergeCell ref="AZ5:AZ6"/>
    <mergeCell ref="BK5:BK6"/>
    <mergeCell ref="AQ5:AQ6"/>
    <mergeCell ref="AT5:AT6"/>
    <mergeCell ref="AB5:AB6"/>
    <mergeCell ref="AC5:AC6"/>
    <mergeCell ref="AH5:AH6"/>
    <mergeCell ref="AI5:AI6"/>
    <mergeCell ref="AJ5:AJ6"/>
    <mergeCell ref="AK5:AK6"/>
    <mergeCell ref="AL5:AL6"/>
    <mergeCell ref="Y5:Y6"/>
    <mergeCell ref="CD4:CF4"/>
    <mergeCell ref="AD5:AD6"/>
    <mergeCell ref="AE5:AE6"/>
    <mergeCell ref="AF5:AF6"/>
    <mergeCell ref="AG5:AG6"/>
    <mergeCell ref="AP4:AZ4"/>
    <mergeCell ref="BA4:BF4"/>
    <mergeCell ref="BG4:BK4"/>
    <mergeCell ref="BJ5:BJ6"/>
    <mergeCell ref="O5:O6"/>
    <mergeCell ref="V5:V6"/>
    <mergeCell ref="W5:W6"/>
    <mergeCell ref="X5:X6"/>
    <mergeCell ref="A2:CF2"/>
    <mergeCell ref="I5:I6"/>
    <mergeCell ref="K5:K6"/>
    <mergeCell ref="A3:D3"/>
    <mergeCell ref="A4:D4"/>
    <mergeCell ref="E4:E6"/>
    <mergeCell ref="J5:J6"/>
    <mergeCell ref="T5:T6"/>
    <mergeCell ref="U5:U6"/>
    <mergeCell ref="N5:N6"/>
    <mergeCell ref="D5:D6"/>
    <mergeCell ref="F5:F6"/>
    <mergeCell ref="G5:G6"/>
    <mergeCell ref="H5:H6"/>
    <mergeCell ref="F4:O4"/>
    <mergeCell ref="P4:AO4"/>
    <mergeCell ref="P5:P6"/>
    <mergeCell ref="Q5:Q6"/>
    <mergeCell ref="M5:M6"/>
    <mergeCell ref="R5:R6"/>
    <mergeCell ref="S5:S6"/>
    <mergeCell ref="Z5:Z6"/>
    <mergeCell ref="AA5:AA6"/>
    <mergeCell ref="L5:L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8" scale="54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60"/>
  <sheetViews>
    <sheetView showGridLines="0" showZeros="0" tabSelected="1" zoomScalePageLayoutView="0" workbookViewId="0" topLeftCell="A1">
      <selection activeCell="A3" sqref="A3:D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42.16015625" style="0" customWidth="1"/>
    <col min="5" max="5" width="13.83203125" style="0" customWidth="1"/>
    <col min="6" max="6" width="23" style="0" customWidth="1"/>
    <col min="7" max="9" width="18.66015625" style="0" customWidth="1"/>
    <col min="10" max="10" width="13" style="0" customWidth="1"/>
    <col min="11" max="17" width="12.16015625" style="0" customWidth="1"/>
    <col min="18" max="19" width="10.66015625" style="0" customWidth="1"/>
    <col min="20" max="20" width="12.16015625" style="0" customWidth="1"/>
    <col min="21" max="21" width="12" style="0" customWidth="1"/>
    <col min="22" max="23" width="16.66015625" style="117" customWidth="1"/>
    <col min="24" max="24" width="12.16015625" style="117" customWidth="1"/>
    <col min="25" max="25" width="10.66015625" style="0" customWidth="1"/>
    <col min="26" max="26" width="15.66015625" style="0" customWidth="1"/>
    <col min="27" max="30" width="10.66015625" style="0" customWidth="1"/>
    <col min="31" max="31" width="7.66015625" style="0" customWidth="1"/>
    <col min="32" max="32" width="10.83203125" style="0" customWidth="1"/>
    <col min="33" max="33" width="12.83203125" style="0" customWidth="1"/>
    <col min="34" max="35" width="7.66015625" style="0" customWidth="1"/>
    <col min="36" max="38" width="9.33203125" style="0" customWidth="1"/>
    <col min="39" max="39" width="13.33203125" style="0" customWidth="1"/>
    <col min="40" max="46" width="10.66015625" style="0" customWidth="1"/>
    <col min="47" max="50" width="10.66015625" style="0" hidden="1" customWidth="1"/>
    <col min="51" max="55" width="10.66015625" style="0" customWidth="1"/>
    <col min="56" max="56" width="9.66015625" style="0" customWidth="1"/>
    <col min="57" max="57" width="10.66015625" style="0" customWidth="1"/>
  </cols>
  <sheetData>
    <row r="1" spans="1:56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D1" s="80" t="s">
        <v>138</v>
      </c>
    </row>
    <row r="2" spans="1:56" ht="19.5" customHeight="1">
      <c r="A2" s="182" t="s">
        <v>337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</row>
    <row r="3" spans="1:57" ht="15.75" customHeight="1">
      <c r="A3" s="199" t="s">
        <v>496</v>
      </c>
      <c r="B3" s="199"/>
      <c r="C3" s="199"/>
      <c r="D3" s="19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30"/>
      <c r="V3" s="118"/>
      <c r="W3" s="118"/>
      <c r="X3" s="118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6" t="s">
        <v>2</v>
      </c>
      <c r="BE3" s="30"/>
    </row>
    <row r="4" spans="1:57" ht="19.5" customHeight="1">
      <c r="A4" s="189" t="s">
        <v>51</v>
      </c>
      <c r="B4" s="189"/>
      <c r="C4" s="189"/>
      <c r="D4" s="189"/>
      <c r="E4" s="200" t="s">
        <v>52</v>
      </c>
      <c r="F4" s="193" t="s">
        <v>318</v>
      </c>
      <c r="G4" s="194"/>
      <c r="H4" s="194"/>
      <c r="I4" s="194"/>
      <c r="J4" s="194"/>
      <c r="K4" s="186" t="s">
        <v>277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1" t="s">
        <v>278</v>
      </c>
      <c r="W4" s="181"/>
      <c r="X4" s="181"/>
      <c r="Y4" s="176"/>
      <c r="Z4" s="176"/>
      <c r="AA4" s="213" t="s">
        <v>305</v>
      </c>
      <c r="AB4" s="214"/>
      <c r="AC4" s="214"/>
      <c r="AD4" s="215"/>
      <c r="AE4" s="207" t="s">
        <v>319</v>
      </c>
      <c r="AF4" s="208"/>
      <c r="AG4" s="208"/>
      <c r="AH4" s="177" t="s">
        <v>303</v>
      </c>
      <c r="AI4" s="178"/>
      <c r="AJ4" s="178"/>
      <c r="AK4" s="178"/>
      <c r="AL4" s="181"/>
      <c r="AM4" s="177" t="s">
        <v>283</v>
      </c>
      <c r="AN4" s="178"/>
      <c r="AO4" s="178"/>
      <c r="AP4" s="178"/>
      <c r="AQ4" s="178"/>
      <c r="AR4" s="178"/>
      <c r="AS4" s="178"/>
      <c r="AT4" s="178"/>
      <c r="AU4" t="s">
        <v>140</v>
      </c>
      <c r="AY4" s="209" t="s">
        <v>302</v>
      </c>
      <c r="AZ4" s="209"/>
      <c r="BA4" s="209"/>
      <c r="BB4" s="209" t="s">
        <v>304</v>
      </c>
      <c r="BC4" s="209"/>
      <c r="BD4" s="209"/>
      <c r="BE4" s="30"/>
    </row>
    <row r="5" spans="1:57" ht="19.5" customHeight="1">
      <c r="A5" s="7" t="s">
        <v>271</v>
      </c>
      <c r="B5" s="7"/>
      <c r="C5" s="77"/>
      <c r="D5" s="196" t="s">
        <v>141</v>
      </c>
      <c r="E5" s="185"/>
      <c r="F5" s="195" t="s">
        <v>67</v>
      </c>
      <c r="G5" s="195" t="s">
        <v>272</v>
      </c>
      <c r="H5" s="198" t="s">
        <v>273</v>
      </c>
      <c r="I5" s="201" t="s">
        <v>266</v>
      </c>
      <c r="J5" s="203" t="s">
        <v>267</v>
      </c>
      <c r="K5" s="195" t="s">
        <v>67</v>
      </c>
      <c r="L5" s="198" t="s">
        <v>274</v>
      </c>
      <c r="M5" s="195" t="s">
        <v>158</v>
      </c>
      <c r="N5" s="195" t="s">
        <v>159</v>
      </c>
      <c r="O5" s="198" t="s">
        <v>275</v>
      </c>
      <c r="P5" s="198" t="s">
        <v>276</v>
      </c>
      <c r="Q5" s="201" t="s">
        <v>160</v>
      </c>
      <c r="R5" s="201" t="s">
        <v>155</v>
      </c>
      <c r="S5" s="201" t="s">
        <v>167</v>
      </c>
      <c r="T5" s="195" t="s">
        <v>156</v>
      </c>
      <c r="U5" s="195" t="s">
        <v>168</v>
      </c>
      <c r="V5" s="210" t="s">
        <v>67</v>
      </c>
      <c r="W5" s="211" t="s">
        <v>279</v>
      </c>
      <c r="X5" s="185" t="s">
        <v>172</v>
      </c>
      <c r="Y5" s="185" t="s">
        <v>280</v>
      </c>
      <c r="Z5" s="185" t="s">
        <v>173</v>
      </c>
      <c r="AA5" s="198" t="s">
        <v>308</v>
      </c>
      <c r="AB5" s="185" t="s">
        <v>291</v>
      </c>
      <c r="AC5" s="185" t="s">
        <v>292</v>
      </c>
      <c r="AD5" s="198" t="s">
        <v>293</v>
      </c>
      <c r="AE5" s="185" t="s">
        <v>67</v>
      </c>
      <c r="AF5" s="198" t="s">
        <v>306</v>
      </c>
      <c r="AG5" s="198" t="s">
        <v>307</v>
      </c>
      <c r="AH5" s="185" t="s">
        <v>67</v>
      </c>
      <c r="AI5" s="185" t="s">
        <v>174</v>
      </c>
      <c r="AJ5" s="185" t="s">
        <v>175</v>
      </c>
      <c r="AK5" s="198" t="s">
        <v>294</v>
      </c>
      <c r="AL5" s="198" t="s">
        <v>295</v>
      </c>
      <c r="AM5" s="185" t="s">
        <v>67</v>
      </c>
      <c r="AN5" s="185" t="s">
        <v>176</v>
      </c>
      <c r="AO5" s="198" t="s">
        <v>284</v>
      </c>
      <c r="AP5" s="198" t="s">
        <v>285</v>
      </c>
      <c r="AQ5" s="198" t="s">
        <v>286</v>
      </c>
      <c r="AR5" s="185" t="s">
        <v>300</v>
      </c>
      <c r="AS5" s="185" t="s">
        <v>180</v>
      </c>
      <c r="AT5" s="198" t="s">
        <v>301</v>
      </c>
      <c r="AU5" s="185" t="s">
        <v>67</v>
      </c>
      <c r="AV5" s="185" t="s">
        <v>189</v>
      </c>
      <c r="AW5" s="185" t="s">
        <v>190</v>
      </c>
      <c r="AX5" s="185" t="s">
        <v>191</v>
      </c>
      <c r="AY5" s="198" t="s">
        <v>299</v>
      </c>
      <c r="AZ5" s="198" t="s">
        <v>296</v>
      </c>
      <c r="BA5" s="198" t="s">
        <v>297</v>
      </c>
      <c r="BB5" s="198" t="s">
        <v>299</v>
      </c>
      <c r="BC5" s="198" t="s">
        <v>298</v>
      </c>
      <c r="BD5" s="185" t="s">
        <v>140</v>
      </c>
      <c r="BE5" s="30"/>
    </row>
    <row r="6" spans="1:57" ht="16.5" customHeight="1">
      <c r="A6" s="16" t="s">
        <v>72</v>
      </c>
      <c r="B6" s="15" t="s">
        <v>73</v>
      </c>
      <c r="C6" s="17" t="s">
        <v>74</v>
      </c>
      <c r="D6" s="197"/>
      <c r="E6" s="198"/>
      <c r="F6" s="185"/>
      <c r="G6" s="185"/>
      <c r="H6" s="195"/>
      <c r="I6" s="202"/>
      <c r="J6" s="204"/>
      <c r="K6" s="185"/>
      <c r="L6" s="195"/>
      <c r="M6" s="185"/>
      <c r="N6" s="185"/>
      <c r="O6" s="195"/>
      <c r="P6" s="195"/>
      <c r="Q6" s="202"/>
      <c r="R6" s="202"/>
      <c r="S6" s="202"/>
      <c r="T6" s="185"/>
      <c r="U6" s="185"/>
      <c r="V6" s="210"/>
      <c r="W6" s="212"/>
      <c r="X6" s="185"/>
      <c r="Y6" s="185"/>
      <c r="Z6" s="185"/>
      <c r="AA6" s="195"/>
      <c r="AB6" s="185"/>
      <c r="AC6" s="185"/>
      <c r="AD6" s="195"/>
      <c r="AE6" s="185"/>
      <c r="AF6" s="195"/>
      <c r="AG6" s="195"/>
      <c r="AH6" s="185"/>
      <c r="AI6" s="185"/>
      <c r="AJ6" s="185"/>
      <c r="AK6" s="195"/>
      <c r="AL6" s="195"/>
      <c r="AM6" s="185"/>
      <c r="AN6" s="185"/>
      <c r="AO6" s="195"/>
      <c r="AP6" s="195"/>
      <c r="AQ6" s="195"/>
      <c r="AR6" s="185"/>
      <c r="AS6" s="185"/>
      <c r="AT6" s="195"/>
      <c r="AU6" s="185"/>
      <c r="AV6" s="185"/>
      <c r="AW6" s="185"/>
      <c r="AX6" s="185"/>
      <c r="AY6" s="195"/>
      <c r="AZ6" s="195"/>
      <c r="BA6" s="195"/>
      <c r="BB6" s="195"/>
      <c r="BC6" s="195"/>
      <c r="BD6" s="185"/>
      <c r="BE6" s="30"/>
    </row>
    <row r="7" spans="1:57" ht="24" customHeight="1">
      <c r="A7" s="67"/>
      <c r="B7" s="67"/>
      <c r="C7" s="67"/>
      <c r="D7" s="67" t="s">
        <v>52</v>
      </c>
      <c r="E7" s="66">
        <f>F7+K7+V7+AM7</f>
        <v>4255139</v>
      </c>
      <c r="F7" s="66">
        <f>SUM(G7:J7)</f>
        <v>1786212</v>
      </c>
      <c r="G7" s="66">
        <f aca="true" t="shared" si="0" ref="G7:BD7">G8+G20+G23+G35+G38+G43+G54+G58</f>
        <v>1139933</v>
      </c>
      <c r="H7" s="66">
        <f t="shared" si="0"/>
        <v>227986</v>
      </c>
      <c r="I7" s="66">
        <f t="shared" si="0"/>
        <v>136792</v>
      </c>
      <c r="J7" s="66">
        <f t="shared" si="0"/>
        <v>281501</v>
      </c>
      <c r="K7" s="66">
        <f>SUM(L7:U7)</f>
        <v>1215932</v>
      </c>
      <c r="L7" s="66">
        <f t="shared" si="0"/>
        <v>658772</v>
      </c>
      <c r="M7" s="66">
        <f t="shared" si="0"/>
        <v>2000</v>
      </c>
      <c r="N7" s="66">
        <f t="shared" si="0"/>
        <v>0</v>
      </c>
      <c r="O7" s="66">
        <f t="shared" si="0"/>
        <v>0</v>
      </c>
      <c r="P7" s="66">
        <f t="shared" si="0"/>
        <v>0</v>
      </c>
      <c r="Q7" s="66">
        <f t="shared" si="0"/>
        <v>76000</v>
      </c>
      <c r="R7" s="66">
        <f t="shared" si="0"/>
        <v>0</v>
      </c>
      <c r="S7" s="66">
        <f t="shared" si="0"/>
        <v>0</v>
      </c>
      <c r="T7" s="66">
        <f t="shared" si="0"/>
        <v>0</v>
      </c>
      <c r="U7" s="66">
        <f t="shared" si="0"/>
        <v>479160</v>
      </c>
      <c r="V7" s="66">
        <f>SUM(W7:Z7)</f>
        <v>1233995</v>
      </c>
      <c r="W7" s="66">
        <f t="shared" si="0"/>
        <v>868380</v>
      </c>
      <c r="X7" s="66">
        <f t="shared" si="0"/>
        <v>0</v>
      </c>
      <c r="Y7" s="66">
        <f t="shared" si="0"/>
        <v>0</v>
      </c>
      <c r="Z7" s="66">
        <f t="shared" si="0"/>
        <v>365615</v>
      </c>
      <c r="AA7" s="66">
        <f t="shared" si="0"/>
        <v>0</v>
      </c>
      <c r="AB7" s="66">
        <f t="shared" si="0"/>
        <v>0</v>
      </c>
      <c r="AC7" s="66">
        <f t="shared" si="0"/>
        <v>0</v>
      </c>
      <c r="AD7" s="66">
        <f t="shared" si="0"/>
        <v>0</v>
      </c>
      <c r="AE7" s="66">
        <f t="shared" si="0"/>
        <v>0</v>
      </c>
      <c r="AF7" s="66">
        <f t="shared" si="0"/>
        <v>0</v>
      </c>
      <c r="AG7" s="66">
        <f t="shared" si="0"/>
        <v>0</v>
      </c>
      <c r="AH7" s="66">
        <f t="shared" si="0"/>
        <v>0</v>
      </c>
      <c r="AI7" s="66">
        <f t="shared" si="0"/>
        <v>0</v>
      </c>
      <c r="AJ7" s="66">
        <f t="shared" si="0"/>
        <v>0</v>
      </c>
      <c r="AK7" s="66">
        <f t="shared" si="0"/>
        <v>0</v>
      </c>
      <c r="AL7" s="66">
        <f t="shared" si="0"/>
        <v>0</v>
      </c>
      <c r="AM7" s="66">
        <f>SUM(AN7:AT7)</f>
        <v>19000</v>
      </c>
      <c r="AN7" s="66">
        <f t="shared" si="0"/>
        <v>0</v>
      </c>
      <c r="AO7" s="66">
        <f t="shared" si="0"/>
        <v>0</v>
      </c>
      <c r="AP7" s="66">
        <f t="shared" si="0"/>
        <v>0</v>
      </c>
      <c r="AQ7" s="66">
        <f t="shared" si="0"/>
        <v>0</v>
      </c>
      <c r="AR7" s="66">
        <f t="shared" si="0"/>
        <v>0</v>
      </c>
      <c r="AS7" s="66">
        <f t="shared" si="0"/>
        <v>0</v>
      </c>
      <c r="AT7" s="66">
        <f t="shared" si="0"/>
        <v>19000</v>
      </c>
      <c r="AU7" s="66">
        <f t="shared" si="0"/>
        <v>0</v>
      </c>
      <c r="AV7" s="66">
        <f t="shared" si="0"/>
        <v>0</v>
      </c>
      <c r="AW7" s="66">
        <f t="shared" si="0"/>
        <v>0</v>
      </c>
      <c r="AX7" s="66">
        <f t="shared" si="0"/>
        <v>0</v>
      </c>
      <c r="AY7" s="66">
        <f t="shared" si="0"/>
        <v>0</v>
      </c>
      <c r="AZ7" s="66">
        <f t="shared" si="0"/>
        <v>0</v>
      </c>
      <c r="BA7" s="66">
        <f t="shared" si="0"/>
        <v>0</v>
      </c>
      <c r="BB7" s="66">
        <f t="shared" si="0"/>
        <v>0</v>
      </c>
      <c r="BC7" s="66">
        <f t="shared" si="0"/>
        <v>0</v>
      </c>
      <c r="BD7" s="66">
        <f t="shared" si="0"/>
        <v>0</v>
      </c>
      <c r="BE7" s="81"/>
    </row>
    <row r="8" spans="1:57" ht="27" customHeight="1">
      <c r="A8" s="139" t="s">
        <v>87</v>
      </c>
      <c r="B8" s="139"/>
      <c r="C8" s="139"/>
      <c r="D8" s="135" t="s">
        <v>367</v>
      </c>
      <c r="E8" s="66">
        <f aca="true" t="shared" si="1" ref="E8:E60">F8+K8+V8+AM8</f>
        <v>1473619</v>
      </c>
      <c r="F8" s="66">
        <f aca="true" t="shared" si="2" ref="F8:F60">SUM(G8:J8)</f>
        <v>927367</v>
      </c>
      <c r="G8" s="145">
        <f aca="true" t="shared" si="3" ref="G8:BD8">G9+G11+G13+G16+G18</f>
        <v>783367</v>
      </c>
      <c r="H8" s="145">
        <f t="shared" si="3"/>
        <v>0</v>
      </c>
      <c r="I8" s="145">
        <f t="shared" si="3"/>
        <v>0</v>
      </c>
      <c r="J8" s="145">
        <f t="shared" si="3"/>
        <v>144000</v>
      </c>
      <c r="K8" s="66">
        <f aca="true" t="shared" si="4" ref="K8:K60">SUM(L8:U8)</f>
        <v>545532</v>
      </c>
      <c r="L8" s="145">
        <f t="shared" si="3"/>
        <v>466732</v>
      </c>
      <c r="M8" s="145">
        <f t="shared" si="3"/>
        <v>2000</v>
      </c>
      <c r="N8" s="145">
        <f t="shared" si="3"/>
        <v>0</v>
      </c>
      <c r="O8" s="145">
        <f t="shared" si="3"/>
        <v>0</v>
      </c>
      <c r="P8" s="145">
        <f t="shared" si="3"/>
        <v>0</v>
      </c>
      <c r="Q8" s="145">
        <f t="shared" si="3"/>
        <v>53840</v>
      </c>
      <c r="R8" s="145">
        <f t="shared" si="3"/>
        <v>0</v>
      </c>
      <c r="S8" s="145">
        <f t="shared" si="3"/>
        <v>0</v>
      </c>
      <c r="T8" s="145">
        <f t="shared" si="3"/>
        <v>0</v>
      </c>
      <c r="U8" s="145">
        <f t="shared" si="3"/>
        <v>22960</v>
      </c>
      <c r="V8" s="66">
        <f aca="true" t="shared" si="5" ref="V8:V60">SUM(W8:Z8)</f>
        <v>720</v>
      </c>
      <c r="W8" s="145">
        <f t="shared" si="3"/>
        <v>720</v>
      </c>
      <c r="X8" s="145">
        <f t="shared" si="3"/>
        <v>0</v>
      </c>
      <c r="Y8" s="145">
        <f t="shared" si="3"/>
        <v>0</v>
      </c>
      <c r="Z8" s="145">
        <f t="shared" si="3"/>
        <v>0</v>
      </c>
      <c r="AA8" s="145">
        <f t="shared" si="3"/>
        <v>0</v>
      </c>
      <c r="AB8" s="145">
        <f t="shared" si="3"/>
        <v>0</v>
      </c>
      <c r="AC8" s="145">
        <f t="shared" si="3"/>
        <v>0</v>
      </c>
      <c r="AD8" s="145">
        <f t="shared" si="3"/>
        <v>0</v>
      </c>
      <c r="AE8" s="145">
        <f t="shared" si="3"/>
        <v>0</v>
      </c>
      <c r="AF8" s="145">
        <f t="shared" si="3"/>
        <v>0</v>
      </c>
      <c r="AG8" s="145">
        <f t="shared" si="3"/>
        <v>0</v>
      </c>
      <c r="AH8" s="145">
        <f t="shared" si="3"/>
        <v>0</v>
      </c>
      <c r="AI8" s="145">
        <f t="shared" si="3"/>
        <v>0</v>
      </c>
      <c r="AJ8" s="145">
        <f t="shared" si="3"/>
        <v>0</v>
      </c>
      <c r="AK8" s="145">
        <f t="shared" si="3"/>
        <v>0</v>
      </c>
      <c r="AL8" s="145">
        <f t="shared" si="3"/>
        <v>0</v>
      </c>
      <c r="AM8" s="66">
        <f aca="true" t="shared" si="6" ref="AM8:AM60">SUM(AN8:AT8)</f>
        <v>0</v>
      </c>
      <c r="AN8" s="145">
        <f t="shared" si="3"/>
        <v>0</v>
      </c>
      <c r="AO8" s="145">
        <f t="shared" si="3"/>
        <v>0</v>
      </c>
      <c r="AP8" s="145">
        <f t="shared" si="3"/>
        <v>0</v>
      </c>
      <c r="AQ8" s="145">
        <f t="shared" si="3"/>
        <v>0</v>
      </c>
      <c r="AR8" s="145">
        <f t="shared" si="3"/>
        <v>0</v>
      </c>
      <c r="AS8" s="145">
        <f t="shared" si="3"/>
        <v>0</v>
      </c>
      <c r="AT8" s="145">
        <f t="shared" si="3"/>
        <v>0</v>
      </c>
      <c r="AU8" s="145">
        <f t="shared" si="3"/>
        <v>0</v>
      </c>
      <c r="AV8" s="145">
        <f t="shared" si="3"/>
        <v>0</v>
      </c>
      <c r="AW8" s="145">
        <f t="shared" si="3"/>
        <v>0</v>
      </c>
      <c r="AX8" s="145">
        <f t="shared" si="3"/>
        <v>0</v>
      </c>
      <c r="AY8" s="145">
        <f t="shared" si="3"/>
        <v>0</v>
      </c>
      <c r="AZ8" s="145">
        <f t="shared" si="3"/>
        <v>0</v>
      </c>
      <c r="BA8" s="145">
        <f t="shared" si="3"/>
        <v>0</v>
      </c>
      <c r="BB8" s="145">
        <f t="shared" si="3"/>
        <v>0</v>
      </c>
      <c r="BC8" s="145">
        <f t="shared" si="3"/>
        <v>0</v>
      </c>
      <c r="BD8" s="145">
        <f t="shared" si="3"/>
        <v>0</v>
      </c>
      <c r="BE8" s="34"/>
    </row>
    <row r="9" spans="1:56" ht="27" customHeight="1">
      <c r="A9" s="140">
        <v>201</v>
      </c>
      <c r="B9" s="141" t="s">
        <v>419</v>
      </c>
      <c r="C9" s="140"/>
      <c r="D9" s="135" t="s">
        <v>368</v>
      </c>
      <c r="E9" s="66">
        <f t="shared" si="1"/>
        <v>1201147</v>
      </c>
      <c r="F9" s="66">
        <f t="shared" si="2"/>
        <v>775495</v>
      </c>
      <c r="G9" s="145">
        <f aca="true" t="shared" si="7" ref="G9:BD9">G10</f>
        <v>655495</v>
      </c>
      <c r="H9" s="145">
        <f t="shared" si="7"/>
        <v>0</v>
      </c>
      <c r="I9" s="145">
        <f t="shared" si="7"/>
        <v>0</v>
      </c>
      <c r="J9" s="145">
        <f t="shared" si="7"/>
        <v>120000</v>
      </c>
      <c r="K9" s="66">
        <f t="shared" si="4"/>
        <v>425052</v>
      </c>
      <c r="L9" s="145">
        <f t="shared" si="7"/>
        <v>378052</v>
      </c>
      <c r="M9" s="145">
        <f t="shared" si="7"/>
        <v>2000</v>
      </c>
      <c r="N9" s="145">
        <f t="shared" si="7"/>
        <v>0</v>
      </c>
      <c r="O9" s="145">
        <f t="shared" si="7"/>
        <v>0</v>
      </c>
      <c r="P9" s="145">
        <f t="shared" si="7"/>
        <v>0</v>
      </c>
      <c r="Q9" s="145">
        <f t="shared" si="7"/>
        <v>45000</v>
      </c>
      <c r="R9" s="145">
        <f t="shared" si="7"/>
        <v>0</v>
      </c>
      <c r="S9" s="145">
        <f t="shared" si="7"/>
        <v>0</v>
      </c>
      <c r="T9" s="145">
        <f t="shared" si="7"/>
        <v>0</v>
      </c>
      <c r="U9" s="145">
        <f t="shared" si="7"/>
        <v>0</v>
      </c>
      <c r="V9" s="66">
        <f t="shared" si="5"/>
        <v>600</v>
      </c>
      <c r="W9" s="145">
        <f t="shared" si="7"/>
        <v>600</v>
      </c>
      <c r="X9" s="145">
        <f t="shared" si="7"/>
        <v>0</v>
      </c>
      <c r="Y9" s="145">
        <f t="shared" si="7"/>
        <v>0</v>
      </c>
      <c r="Z9" s="145">
        <f t="shared" si="7"/>
        <v>0</v>
      </c>
      <c r="AA9" s="145">
        <f t="shared" si="7"/>
        <v>0</v>
      </c>
      <c r="AB9" s="145">
        <f t="shared" si="7"/>
        <v>0</v>
      </c>
      <c r="AC9" s="145">
        <f t="shared" si="7"/>
        <v>0</v>
      </c>
      <c r="AD9" s="145">
        <f t="shared" si="7"/>
        <v>0</v>
      </c>
      <c r="AE9" s="145">
        <f t="shared" si="7"/>
        <v>0</v>
      </c>
      <c r="AF9" s="145">
        <f t="shared" si="7"/>
        <v>0</v>
      </c>
      <c r="AG9" s="145">
        <f t="shared" si="7"/>
        <v>0</v>
      </c>
      <c r="AH9" s="145">
        <f t="shared" si="7"/>
        <v>0</v>
      </c>
      <c r="AI9" s="145">
        <f t="shared" si="7"/>
        <v>0</v>
      </c>
      <c r="AJ9" s="145">
        <f t="shared" si="7"/>
        <v>0</v>
      </c>
      <c r="AK9" s="145">
        <f t="shared" si="7"/>
        <v>0</v>
      </c>
      <c r="AL9" s="145">
        <f t="shared" si="7"/>
        <v>0</v>
      </c>
      <c r="AM9" s="66">
        <f t="shared" si="6"/>
        <v>0</v>
      </c>
      <c r="AN9" s="145">
        <f t="shared" si="7"/>
        <v>0</v>
      </c>
      <c r="AO9" s="145">
        <f t="shared" si="7"/>
        <v>0</v>
      </c>
      <c r="AP9" s="145">
        <f t="shared" si="7"/>
        <v>0</v>
      </c>
      <c r="AQ9" s="145">
        <f t="shared" si="7"/>
        <v>0</v>
      </c>
      <c r="AR9" s="145">
        <f t="shared" si="7"/>
        <v>0</v>
      </c>
      <c r="AS9" s="145">
        <f t="shared" si="7"/>
        <v>0</v>
      </c>
      <c r="AT9" s="145">
        <f t="shared" si="7"/>
        <v>0</v>
      </c>
      <c r="AU9" s="145">
        <f t="shared" si="7"/>
        <v>0</v>
      </c>
      <c r="AV9" s="145">
        <f t="shared" si="7"/>
        <v>0</v>
      </c>
      <c r="AW9" s="145">
        <f t="shared" si="7"/>
        <v>0</v>
      </c>
      <c r="AX9" s="145">
        <f t="shared" si="7"/>
        <v>0</v>
      </c>
      <c r="AY9" s="145">
        <f t="shared" si="7"/>
        <v>0</v>
      </c>
      <c r="AZ9" s="145">
        <f t="shared" si="7"/>
        <v>0</v>
      </c>
      <c r="BA9" s="145">
        <f t="shared" si="7"/>
        <v>0</v>
      </c>
      <c r="BB9" s="145">
        <f t="shared" si="7"/>
        <v>0</v>
      </c>
      <c r="BC9" s="145">
        <f t="shared" si="7"/>
        <v>0</v>
      </c>
      <c r="BD9" s="145">
        <f t="shared" si="7"/>
        <v>0</v>
      </c>
    </row>
    <row r="10" spans="1:56" ht="27" customHeight="1">
      <c r="A10" s="140">
        <v>201</v>
      </c>
      <c r="B10" s="141" t="s">
        <v>419</v>
      </c>
      <c r="C10" s="140" t="s">
        <v>75</v>
      </c>
      <c r="D10" s="135" t="s">
        <v>369</v>
      </c>
      <c r="E10" s="66">
        <f t="shared" si="1"/>
        <v>1201147</v>
      </c>
      <c r="F10" s="66">
        <f t="shared" si="2"/>
        <v>775495</v>
      </c>
      <c r="G10" s="145">
        <v>655495</v>
      </c>
      <c r="H10" s="145"/>
      <c r="I10" s="163"/>
      <c r="J10" s="163">
        <v>120000</v>
      </c>
      <c r="K10" s="66">
        <f t="shared" si="4"/>
        <v>425052</v>
      </c>
      <c r="L10" s="145">
        <v>378052</v>
      </c>
      <c r="M10" s="158">
        <v>2000</v>
      </c>
      <c r="N10" s="145"/>
      <c r="O10" s="145"/>
      <c r="P10" s="145"/>
      <c r="Q10" s="158">
        <v>45000</v>
      </c>
      <c r="R10" s="158"/>
      <c r="S10" s="158"/>
      <c r="T10" s="158"/>
      <c r="U10" s="163"/>
      <c r="V10" s="66">
        <f t="shared" si="5"/>
        <v>600</v>
      </c>
      <c r="W10" s="163">
        <v>600</v>
      </c>
      <c r="X10" s="167"/>
      <c r="Y10" s="163"/>
      <c r="Z10" s="158"/>
      <c r="AA10" s="158"/>
      <c r="AB10" s="158"/>
      <c r="AC10" s="158"/>
      <c r="AD10" s="158"/>
      <c r="AE10" s="145"/>
      <c r="AF10" s="158"/>
      <c r="AG10" s="158"/>
      <c r="AH10" s="145"/>
      <c r="AI10" s="158"/>
      <c r="AJ10" s="158"/>
      <c r="AK10" s="158"/>
      <c r="AL10" s="158"/>
      <c r="AM10" s="66">
        <f t="shared" si="6"/>
        <v>0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45"/>
      <c r="AZ10" s="158"/>
      <c r="BA10" s="158"/>
      <c r="BB10" s="145"/>
      <c r="BC10" s="158"/>
      <c r="BD10" s="158"/>
    </row>
    <row r="11" spans="1:56" ht="21" customHeight="1">
      <c r="A11" s="141" t="s">
        <v>420</v>
      </c>
      <c r="B11" s="140" t="s">
        <v>77</v>
      </c>
      <c r="C11" s="140"/>
      <c r="D11" s="135" t="s">
        <v>370</v>
      </c>
      <c r="E11" s="66">
        <f t="shared" si="1"/>
        <v>15720</v>
      </c>
      <c r="F11" s="66">
        <f t="shared" si="2"/>
        <v>0</v>
      </c>
      <c r="G11" s="145">
        <f aca="true" t="shared" si="8" ref="G11:BD11">G12</f>
        <v>0</v>
      </c>
      <c r="H11" s="145">
        <f t="shared" si="8"/>
        <v>0</v>
      </c>
      <c r="I11" s="145">
        <f t="shared" si="8"/>
        <v>0</v>
      </c>
      <c r="J11" s="145">
        <f t="shared" si="8"/>
        <v>0</v>
      </c>
      <c r="K11" s="66">
        <f t="shared" si="4"/>
        <v>15720</v>
      </c>
      <c r="L11" s="145">
        <f t="shared" si="8"/>
        <v>15720</v>
      </c>
      <c r="M11" s="145">
        <f t="shared" si="8"/>
        <v>0</v>
      </c>
      <c r="N11" s="145">
        <f t="shared" si="8"/>
        <v>0</v>
      </c>
      <c r="O11" s="145">
        <f t="shared" si="8"/>
        <v>0</v>
      </c>
      <c r="P11" s="145">
        <f t="shared" si="8"/>
        <v>0</v>
      </c>
      <c r="Q11" s="145">
        <f t="shared" si="8"/>
        <v>0</v>
      </c>
      <c r="R11" s="145">
        <f t="shared" si="8"/>
        <v>0</v>
      </c>
      <c r="S11" s="145">
        <f t="shared" si="8"/>
        <v>0</v>
      </c>
      <c r="T11" s="145">
        <f t="shared" si="8"/>
        <v>0</v>
      </c>
      <c r="U11" s="145">
        <f t="shared" si="8"/>
        <v>0</v>
      </c>
      <c r="V11" s="66">
        <f t="shared" si="5"/>
        <v>0</v>
      </c>
      <c r="W11" s="145">
        <f t="shared" si="8"/>
        <v>0</v>
      </c>
      <c r="X11" s="145">
        <f t="shared" si="8"/>
        <v>0</v>
      </c>
      <c r="Y11" s="145">
        <f t="shared" si="8"/>
        <v>0</v>
      </c>
      <c r="Z11" s="145">
        <f t="shared" si="8"/>
        <v>0</v>
      </c>
      <c r="AA11" s="145">
        <f t="shared" si="8"/>
        <v>0</v>
      </c>
      <c r="AB11" s="145">
        <f t="shared" si="8"/>
        <v>0</v>
      </c>
      <c r="AC11" s="145">
        <f t="shared" si="8"/>
        <v>0</v>
      </c>
      <c r="AD11" s="145">
        <f t="shared" si="8"/>
        <v>0</v>
      </c>
      <c r="AE11" s="145">
        <f t="shared" si="8"/>
        <v>0</v>
      </c>
      <c r="AF11" s="145">
        <f t="shared" si="8"/>
        <v>0</v>
      </c>
      <c r="AG11" s="145">
        <f t="shared" si="8"/>
        <v>0</v>
      </c>
      <c r="AH11" s="145">
        <f t="shared" si="8"/>
        <v>0</v>
      </c>
      <c r="AI11" s="145">
        <f t="shared" si="8"/>
        <v>0</v>
      </c>
      <c r="AJ11" s="145">
        <f t="shared" si="8"/>
        <v>0</v>
      </c>
      <c r="AK11" s="145">
        <f t="shared" si="8"/>
        <v>0</v>
      </c>
      <c r="AL11" s="145">
        <f t="shared" si="8"/>
        <v>0</v>
      </c>
      <c r="AM11" s="66">
        <f t="shared" si="6"/>
        <v>0</v>
      </c>
      <c r="AN11" s="145">
        <f t="shared" si="8"/>
        <v>0</v>
      </c>
      <c r="AO11" s="145">
        <f t="shared" si="8"/>
        <v>0</v>
      </c>
      <c r="AP11" s="145">
        <f t="shared" si="8"/>
        <v>0</v>
      </c>
      <c r="AQ11" s="145">
        <f t="shared" si="8"/>
        <v>0</v>
      </c>
      <c r="AR11" s="145">
        <f t="shared" si="8"/>
        <v>0</v>
      </c>
      <c r="AS11" s="145">
        <f t="shared" si="8"/>
        <v>0</v>
      </c>
      <c r="AT11" s="145">
        <f t="shared" si="8"/>
        <v>0</v>
      </c>
      <c r="AU11" s="145">
        <f t="shared" si="8"/>
        <v>0</v>
      </c>
      <c r="AV11" s="145">
        <f t="shared" si="8"/>
        <v>0</v>
      </c>
      <c r="AW11" s="145">
        <f t="shared" si="8"/>
        <v>0</v>
      </c>
      <c r="AX11" s="145">
        <f t="shared" si="8"/>
        <v>0</v>
      </c>
      <c r="AY11" s="145">
        <f t="shared" si="8"/>
        <v>0</v>
      </c>
      <c r="AZ11" s="145">
        <f t="shared" si="8"/>
        <v>0</v>
      </c>
      <c r="BA11" s="145">
        <f t="shared" si="8"/>
        <v>0</v>
      </c>
      <c r="BB11" s="145">
        <f t="shared" si="8"/>
        <v>0</v>
      </c>
      <c r="BC11" s="145">
        <f t="shared" si="8"/>
        <v>0</v>
      </c>
      <c r="BD11" s="145">
        <f t="shared" si="8"/>
        <v>0</v>
      </c>
    </row>
    <row r="12" spans="1:56" ht="27" customHeight="1">
      <c r="A12" s="141" t="s">
        <v>420</v>
      </c>
      <c r="B12" s="141" t="s">
        <v>422</v>
      </c>
      <c r="C12" s="141" t="s">
        <v>423</v>
      </c>
      <c r="D12" s="135" t="s">
        <v>371</v>
      </c>
      <c r="E12" s="66">
        <f t="shared" si="1"/>
        <v>15720</v>
      </c>
      <c r="F12" s="66">
        <f t="shared" si="2"/>
        <v>0</v>
      </c>
      <c r="G12" s="145"/>
      <c r="H12" s="145"/>
      <c r="I12" s="145"/>
      <c r="J12" s="163"/>
      <c r="K12" s="66">
        <f t="shared" si="4"/>
        <v>15720</v>
      </c>
      <c r="L12" s="163">
        <v>15720</v>
      </c>
      <c r="M12" s="145"/>
      <c r="N12" s="145"/>
      <c r="O12" s="145"/>
      <c r="P12" s="145"/>
      <c r="Q12" s="145"/>
      <c r="R12" s="158"/>
      <c r="S12" s="158"/>
      <c r="T12" s="158"/>
      <c r="U12" s="163"/>
      <c r="V12" s="66">
        <f t="shared" si="5"/>
        <v>0</v>
      </c>
      <c r="W12" s="168"/>
      <c r="X12" s="168"/>
      <c r="Y12" s="163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66">
        <f t="shared" si="6"/>
        <v>0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45"/>
      <c r="BC12" s="158"/>
      <c r="BD12" s="158"/>
    </row>
    <row r="13" spans="1:56" ht="27" customHeight="1">
      <c r="A13" s="141" t="s">
        <v>420</v>
      </c>
      <c r="B13" s="141" t="s">
        <v>424</v>
      </c>
      <c r="C13" s="140"/>
      <c r="D13" s="135" t="s">
        <v>372</v>
      </c>
      <c r="E13" s="66">
        <f t="shared" si="1"/>
        <v>184792</v>
      </c>
      <c r="F13" s="66">
        <f t="shared" si="2"/>
        <v>151872</v>
      </c>
      <c r="G13" s="158">
        <f aca="true" t="shared" si="9" ref="G13:BD13">G14+G15</f>
        <v>127872</v>
      </c>
      <c r="H13" s="158">
        <f t="shared" si="9"/>
        <v>0</v>
      </c>
      <c r="I13" s="158">
        <f t="shared" si="9"/>
        <v>0</v>
      </c>
      <c r="J13" s="158">
        <f t="shared" si="9"/>
        <v>24000</v>
      </c>
      <c r="K13" s="66">
        <f t="shared" si="4"/>
        <v>32800</v>
      </c>
      <c r="L13" s="158">
        <f t="shared" si="9"/>
        <v>7960</v>
      </c>
      <c r="M13" s="158">
        <f t="shared" si="9"/>
        <v>0</v>
      </c>
      <c r="N13" s="158">
        <f t="shared" si="9"/>
        <v>0</v>
      </c>
      <c r="O13" s="158">
        <f t="shared" si="9"/>
        <v>0</v>
      </c>
      <c r="P13" s="158">
        <f t="shared" si="9"/>
        <v>0</v>
      </c>
      <c r="Q13" s="158">
        <f t="shared" si="9"/>
        <v>8840</v>
      </c>
      <c r="R13" s="158">
        <f t="shared" si="9"/>
        <v>0</v>
      </c>
      <c r="S13" s="158">
        <f t="shared" si="9"/>
        <v>0</v>
      </c>
      <c r="T13" s="158">
        <f t="shared" si="9"/>
        <v>0</v>
      </c>
      <c r="U13" s="158">
        <f t="shared" si="9"/>
        <v>16000</v>
      </c>
      <c r="V13" s="66">
        <f t="shared" si="5"/>
        <v>120</v>
      </c>
      <c r="W13" s="158">
        <f t="shared" si="9"/>
        <v>120</v>
      </c>
      <c r="X13" s="158">
        <f t="shared" si="9"/>
        <v>0</v>
      </c>
      <c r="Y13" s="158">
        <f t="shared" si="9"/>
        <v>0</v>
      </c>
      <c r="Z13" s="158">
        <f t="shared" si="9"/>
        <v>0</v>
      </c>
      <c r="AA13" s="158">
        <f t="shared" si="9"/>
        <v>0</v>
      </c>
      <c r="AB13" s="158">
        <f t="shared" si="9"/>
        <v>0</v>
      </c>
      <c r="AC13" s="158">
        <f t="shared" si="9"/>
        <v>0</v>
      </c>
      <c r="AD13" s="158">
        <f t="shared" si="9"/>
        <v>0</v>
      </c>
      <c r="AE13" s="158">
        <f t="shared" si="9"/>
        <v>0</v>
      </c>
      <c r="AF13" s="158">
        <f t="shared" si="9"/>
        <v>0</v>
      </c>
      <c r="AG13" s="158">
        <f t="shared" si="9"/>
        <v>0</v>
      </c>
      <c r="AH13" s="158">
        <f t="shared" si="9"/>
        <v>0</v>
      </c>
      <c r="AI13" s="158">
        <f t="shared" si="9"/>
        <v>0</v>
      </c>
      <c r="AJ13" s="158">
        <f t="shared" si="9"/>
        <v>0</v>
      </c>
      <c r="AK13" s="158">
        <f t="shared" si="9"/>
        <v>0</v>
      </c>
      <c r="AL13" s="158">
        <f t="shared" si="9"/>
        <v>0</v>
      </c>
      <c r="AM13" s="66">
        <f t="shared" si="6"/>
        <v>0</v>
      </c>
      <c r="AN13" s="158">
        <f t="shared" si="9"/>
        <v>0</v>
      </c>
      <c r="AO13" s="158">
        <f t="shared" si="9"/>
        <v>0</v>
      </c>
      <c r="AP13" s="158">
        <f t="shared" si="9"/>
        <v>0</v>
      </c>
      <c r="AQ13" s="158">
        <f t="shared" si="9"/>
        <v>0</v>
      </c>
      <c r="AR13" s="158">
        <f t="shared" si="9"/>
        <v>0</v>
      </c>
      <c r="AS13" s="158">
        <f t="shared" si="9"/>
        <v>0</v>
      </c>
      <c r="AT13" s="158">
        <f t="shared" si="9"/>
        <v>0</v>
      </c>
      <c r="AU13" s="158">
        <f t="shared" si="9"/>
        <v>0</v>
      </c>
      <c r="AV13" s="158">
        <f t="shared" si="9"/>
        <v>0</v>
      </c>
      <c r="AW13" s="158">
        <f t="shared" si="9"/>
        <v>0</v>
      </c>
      <c r="AX13" s="158">
        <f t="shared" si="9"/>
        <v>0</v>
      </c>
      <c r="AY13" s="158">
        <f t="shared" si="9"/>
        <v>0</v>
      </c>
      <c r="AZ13" s="158">
        <f t="shared" si="9"/>
        <v>0</v>
      </c>
      <c r="BA13" s="158">
        <f t="shared" si="9"/>
        <v>0</v>
      </c>
      <c r="BB13" s="158">
        <f t="shared" si="9"/>
        <v>0</v>
      </c>
      <c r="BC13" s="158">
        <f t="shared" si="9"/>
        <v>0</v>
      </c>
      <c r="BD13" s="158">
        <f t="shared" si="9"/>
        <v>0</v>
      </c>
    </row>
    <row r="14" spans="1:56" ht="27" customHeight="1">
      <c r="A14" s="141" t="s">
        <v>420</v>
      </c>
      <c r="B14" s="141" t="s">
        <v>424</v>
      </c>
      <c r="C14" s="141" t="s">
        <v>425</v>
      </c>
      <c r="D14" s="135" t="s">
        <v>369</v>
      </c>
      <c r="E14" s="66">
        <f t="shared" si="1"/>
        <v>168792</v>
      </c>
      <c r="F14" s="66">
        <f t="shared" si="2"/>
        <v>151872</v>
      </c>
      <c r="G14" s="158">
        <v>127872</v>
      </c>
      <c r="H14" s="158"/>
      <c r="I14" s="158"/>
      <c r="J14" s="163">
        <v>24000</v>
      </c>
      <c r="K14" s="66">
        <f t="shared" si="4"/>
        <v>16800</v>
      </c>
      <c r="L14" s="163">
        <v>7960</v>
      </c>
      <c r="M14" s="163"/>
      <c r="N14" s="163"/>
      <c r="O14" s="163"/>
      <c r="P14" s="163"/>
      <c r="Q14" s="158">
        <v>8840</v>
      </c>
      <c r="R14" s="158"/>
      <c r="S14" s="158"/>
      <c r="T14" s="158"/>
      <c r="U14" s="163"/>
      <c r="V14" s="66">
        <f t="shared" si="5"/>
        <v>120</v>
      </c>
      <c r="W14" s="163">
        <v>120</v>
      </c>
      <c r="X14" s="168"/>
      <c r="Y14" s="163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66">
        <f t="shared" si="6"/>
        <v>0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</row>
    <row r="15" spans="1:56" ht="25.5" customHeight="1">
      <c r="A15" s="141" t="s">
        <v>420</v>
      </c>
      <c r="B15" s="141" t="s">
        <v>424</v>
      </c>
      <c r="C15" s="141" t="s">
        <v>427</v>
      </c>
      <c r="D15" s="135" t="s">
        <v>373</v>
      </c>
      <c r="E15" s="66">
        <f t="shared" si="1"/>
        <v>16000</v>
      </c>
      <c r="F15" s="66">
        <f t="shared" si="2"/>
        <v>0</v>
      </c>
      <c r="G15" s="158"/>
      <c r="H15" s="158"/>
      <c r="I15" s="158"/>
      <c r="J15" s="163"/>
      <c r="K15" s="66">
        <f t="shared" si="4"/>
        <v>16000</v>
      </c>
      <c r="L15" s="163"/>
      <c r="M15" s="163"/>
      <c r="N15" s="163"/>
      <c r="O15" s="163"/>
      <c r="P15" s="163"/>
      <c r="Q15" s="163"/>
      <c r="R15" s="158"/>
      <c r="S15" s="158"/>
      <c r="T15" s="158"/>
      <c r="U15" s="163">
        <v>16000</v>
      </c>
      <c r="V15" s="66">
        <f t="shared" si="5"/>
        <v>0</v>
      </c>
      <c r="W15" s="168"/>
      <c r="X15" s="168"/>
      <c r="Y15" s="163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66">
        <f t="shared" si="6"/>
        <v>0</v>
      </c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</row>
    <row r="16" spans="1:56" ht="25.5" customHeight="1">
      <c r="A16" s="141" t="s">
        <v>420</v>
      </c>
      <c r="B16" s="141" t="s">
        <v>428</v>
      </c>
      <c r="C16" s="140"/>
      <c r="D16" s="135" t="s">
        <v>374</v>
      </c>
      <c r="E16" s="66">
        <f t="shared" si="1"/>
        <v>65000</v>
      </c>
      <c r="F16" s="66">
        <f t="shared" si="2"/>
        <v>0</v>
      </c>
      <c r="G16" s="158">
        <f aca="true" t="shared" si="10" ref="G16:BD16">G17</f>
        <v>0</v>
      </c>
      <c r="H16" s="158">
        <f t="shared" si="10"/>
        <v>0</v>
      </c>
      <c r="I16" s="158">
        <f t="shared" si="10"/>
        <v>0</v>
      </c>
      <c r="J16" s="158">
        <f t="shared" si="10"/>
        <v>0</v>
      </c>
      <c r="K16" s="66">
        <f t="shared" si="4"/>
        <v>65000</v>
      </c>
      <c r="L16" s="158">
        <f t="shared" si="10"/>
        <v>65000</v>
      </c>
      <c r="M16" s="158">
        <f t="shared" si="10"/>
        <v>0</v>
      </c>
      <c r="N16" s="158">
        <f t="shared" si="10"/>
        <v>0</v>
      </c>
      <c r="O16" s="158">
        <f t="shared" si="10"/>
        <v>0</v>
      </c>
      <c r="P16" s="158">
        <f t="shared" si="10"/>
        <v>0</v>
      </c>
      <c r="Q16" s="158">
        <f t="shared" si="10"/>
        <v>0</v>
      </c>
      <c r="R16" s="158">
        <f t="shared" si="10"/>
        <v>0</v>
      </c>
      <c r="S16" s="158">
        <f t="shared" si="10"/>
        <v>0</v>
      </c>
      <c r="T16" s="158">
        <f t="shared" si="10"/>
        <v>0</v>
      </c>
      <c r="U16" s="158">
        <f t="shared" si="10"/>
        <v>0</v>
      </c>
      <c r="V16" s="66">
        <f t="shared" si="5"/>
        <v>0</v>
      </c>
      <c r="W16" s="158">
        <f t="shared" si="10"/>
        <v>0</v>
      </c>
      <c r="X16" s="158">
        <f t="shared" si="10"/>
        <v>0</v>
      </c>
      <c r="Y16" s="158">
        <f t="shared" si="10"/>
        <v>0</v>
      </c>
      <c r="Z16" s="158">
        <f t="shared" si="10"/>
        <v>0</v>
      </c>
      <c r="AA16" s="158">
        <f t="shared" si="10"/>
        <v>0</v>
      </c>
      <c r="AB16" s="158">
        <f t="shared" si="10"/>
        <v>0</v>
      </c>
      <c r="AC16" s="158">
        <f t="shared" si="10"/>
        <v>0</v>
      </c>
      <c r="AD16" s="158">
        <f t="shared" si="10"/>
        <v>0</v>
      </c>
      <c r="AE16" s="158">
        <f t="shared" si="10"/>
        <v>0</v>
      </c>
      <c r="AF16" s="158">
        <f t="shared" si="10"/>
        <v>0</v>
      </c>
      <c r="AG16" s="158">
        <f t="shared" si="10"/>
        <v>0</v>
      </c>
      <c r="AH16" s="158">
        <f t="shared" si="10"/>
        <v>0</v>
      </c>
      <c r="AI16" s="158">
        <f t="shared" si="10"/>
        <v>0</v>
      </c>
      <c r="AJ16" s="158">
        <f t="shared" si="10"/>
        <v>0</v>
      </c>
      <c r="AK16" s="158">
        <f t="shared" si="10"/>
        <v>0</v>
      </c>
      <c r="AL16" s="158">
        <f t="shared" si="10"/>
        <v>0</v>
      </c>
      <c r="AM16" s="66">
        <f t="shared" si="6"/>
        <v>0</v>
      </c>
      <c r="AN16" s="158">
        <f t="shared" si="10"/>
        <v>0</v>
      </c>
      <c r="AO16" s="158">
        <f t="shared" si="10"/>
        <v>0</v>
      </c>
      <c r="AP16" s="158">
        <f t="shared" si="10"/>
        <v>0</v>
      </c>
      <c r="AQ16" s="158">
        <f t="shared" si="10"/>
        <v>0</v>
      </c>
      <c r="AR16" s="158">
        <f t="shared" si="10"/>
        <v>0</v>
      </c>
      <c r="AS16" s="158">
        <f t="shared" si="10"/>
        <v>0</v>
      </c>
      <c r="AT16" s="158">
        <f t="shared" si="10"/>
        <v>0</v>
      </c>
      <c r="AU16" s="158">
        <f t="shared" si="10"/>
        <v>0</v>
      </c>
      <c r="AV16" s="158">
        <f t="shared" si="10"/>
        <v>0</v>
      </c>
      <c r="AW16" s="158">
        <f t="shared" si="10"/>
        <v>0</v>
      </c>
      <c r="AX16" s="158">
        <f t="shared" si="10"/>
        <v>0</v>
      </c>
      <c r="AY16" s="158">
        <f t="shared" si="10"/>
        <v>0</v>
      </c>
      <c r="AZ16" s="158">
        <f t="shared" si="10"/>
        <v>0</v>
      </c>
      <c r="BA16" s="158">
        <f t="shared" si="10"/>
        <v>0</v>
      </c>
      <c r="BB16" s="158">
        <f t="shared" si="10"/>
        <v>0</v>
      </c>
      <c r="BC16" s="158">
        <f t="shared" si="10"/>
        <v>0</v>
      </c>
      <c r="BD16" s="158">
        <f t="shared" si="10"/>
        <v>0</v>
      </c>
    </row>
    <row r="17" spans="1:56" ht="25.5" customHeight="1">
      <c r="A17" s="141" t="s">
        <v>420</v>
      </c>
      <c r="B17" s="141" t="s">
        <v>428</v>
      </c>
      <c r="C17" s="141" t="s">
        <v>427</v>
      </c>
      <c r="D17" s="135" t="s">
        <v>375</v>
      </c>
      <c r="E17" s="66">
        <f t="shared" si="1"/>
        <v>65000</v>
      </c>
      <c r="F17" s="66">
        <f t="shared" si="2"/>
        <v>0</v>
      </c>
      <c r="G17" s="158"/>
      <c r="H17" s="158"/>
      <c r="I17" s="158"/>
      <c r="J17" s="163"/>
      <c r="K17" s="66">
        <f t="shared" si="4"/>
        <v>65000</v>
      </c>
      <c r="L17" s="163">
        <v>65000</v>
      </c>
      <c r="M17" s="163"/>
      <c r="N17" s="163"/>
      <c r="O17" s="163"/>
      <c r="P17" s="163"/>
      <c r="Q17" s="163"/>
      <c r="R17" s="158"/>
      <c r="S17" s="158"/>
      <c r="T17" s="158"/>
      <c r="U17" s="163"/>
      <c r="V17" s="66">
        <f t="shared" si="5"/>
        <v>0</v>
      </c>
      <c r="W17" s="168"/>
      <c r="X17" s="168"/>
      <c r="Y17" s="163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66">
        <f t="shared" si="6"/>
        <v>0</v>
      </c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</row>
    <row r="18" spans="1:56" ht="25.5" customHeight="1">
      <c r="A18" s="141" t="s">
        <v>420</v>
      </c>
      <c r="B18" s="141" t="s">
        <v>430</v>
      </c>
      <c r="C18" s="140"/>
      <c r="D18" s="135" t="s">
        <v>376</v>
      </c>
      <c r="E18" s="66">
        <f t="shared" si="1"/>
        <v>6960</v>
      </c>
      <c r="F18" s="66">
        <f t="shared" si="2"/>
        <v>0</v>
      </c>
      <c r="G18" s="158">
        <f aca="true" t="shared" si="11" ref="G18:BD18">G19</f>
        <v>0</v>
      </c>
      <c r="H18" s="158">
        <f t="shared" si="11"/>
        <v>0</v>
      </c>
      <c r="I18" s="158">
        <f t="shared" si="11"/>
        <v>0</v>
      </c>
      <c r="J18" s="158">
        <f t="shared" si="11"/>
        <v>0</v>
      </c>
      <c r="K18" s="66">
        <f t="shared" si="4"/>
        <v>6960</v>
      </c>
      <c r="L18" s="158">
        <f t="shared" si="11"/>
        <v>0</v>
      </c>
      <c r="M18" s="158">
        <f t="shared" si="11"/>
        <v>0</v>
      </c>
      <c r="N18" s="158">
        <f t="shared" si="11"/>
        <v>0</v>
      </c>
      <c r="O18" s="158">
        <f t="shared" si="11"/>
        <v>0</v>
      </c>
      <c r="P18" s="158">
        <f t="shared" si="11"/>
        <v>0</v>
      </c>
      <c r="Q18" s="158">
        <f t="shared" si="11"/>
        <v>0</v>
      </c>
      <c r="R18" s="158">
        <f t="shared" si="11"/>
        <v>0</v>
      </c>
      <c r="S18" s="158">
        <f t="shared" si="11"/>
        <v>0</v>
      </c>
      <c r="T18" s="158">
        <f t="shared" si="11"/>
        <v>0</v>
      </c>
      <c r="U18" s="158">
        <f t="shared" si="11"/>
        <v>6960</v>
      </c>
      <c r="V18" s="66">
        <f t="shared" si="5"/>
        <v>0</v>
      </c>
      <c r="W18" s="158">
        <f t="shared" si="11"/>
        <v>0</v>
      </c>
      <c r="X18" s="158">
        <f t="shared" si="11"/>
        <v>0</v>
      </c>
      <c r="Y18" s="158">
        <f t="shared" si="11"/>
        <v>0</v>
      </c>
      <c r="Z18" s="158">
        <f t="shared" si="11"/>
        <v>0</v>
      </c>
      <c r="AA18" s="158">
        <f t="shared" si="11"/>
        <v>0</v>
      </c>
      <c r="AB18" s="158">
        <f t="shared" si="11"/>
        <v>0</v>
      </c>
      <c r="AC18" s="158">
        <f t="shared" si="11"/>
        <v>0</v>
      </c>
      <c r="AD18" s="158">
        <f t="shared" si="11"/>
        <v>0</v>
      </c>
      <c r="AE18" s="158">
        <f t="shared" si="11"/>
        <v>0</v>
      </c>
      <c r="AF18" s="158">
        <f t="shared" si="11"/>
        <v>0</v>
      </c>
      <c r="AG18" s="158">
        <f t="shared" si="11"/>
        <v>0</v>
      </c>
      <c r="AH18" s="158">
        <f t="shared" si="11"/>
        <v>0</v>
      </c>
      <c r="AI18" s="158">
        <f t="shared" si="11"/>
        <v>0</v>
      </c>
      <c r="AJ18" s="158">
        <f t="shared" si="11"/>
        <v>0</v>
      </c>
      <c r="AK18" s="158">
        <f t="shared" si="11"/>
        <v>0</v>
      </c>
      <c r="AL18" s="158">
        <f t="shared" si="11"/>
        <v>0</v>
      </c>
      <c r="AM18" s="66">
        <f t="shared" si="6"/>
        <v>0</v>
      </c>
      <c r="AN18" s="158">
        <f t="shared" si="11"/>
        <v>0</v>
      </c>
      <c r="AO18" s="158">
        <f t="shared" si="11"/>
        <v>0</v>
      </c>
      <c r="AP18" s="158">
        <f t="shared" si="11"/>
        <v>0</v>
      </c>
      <c r="AQ18" s="158">
        <f t="shared" si="11"/>
        <v>0</v>
      </c>
      <c r="AR18" s="158">
        <f t="shared" si="11"/>
        <v>0</v>
      </c>
      <c r="AS18" s="158">
        <f t="shared" si="11"/>
        <v>0</v>
      </c>
      <c r="AT18" s="158">
        <f t="shared" si="11"/>
        <v>0</v>
      </c>
      <c r="AU18" s="158">
        <f t="shared" si="11"/>
        <v>0</v>
      </c>
      <c r="AV18" s="158">
        <f t="shared" si="11"/>
        <v>0</v>
      </c>
      <c r="AW18" s="158">
        <f t="shared" si="11"/>
        <v>0</v>
      </c>
      <c r="AX18" s="158">
        <f t="shared" si="11"/>
        <v>0</v>
      </c>
      <c r="AY18" s="158">
        <f t="shared" si="11"/>
        <v>0</v>
      </c>
      <c r="AZ18" s="158">
        <f t="shared" si="11"/>
        <v>0</v>
      </c>
      <c r="BA18" s="158">
        <f t="shared" si="11"/>
        <v>0</v>
      </c>
      <c r="BB18" s="158">
        <f t="shared" si="11"/>
        <v>0</v>
      </c>
      <c r="BC18" s="158">
        <f t="shared" si="11"/>
        <v>0</v>
      </c>
      <c r="BD18" s="158">
        <f t="shared" si="11"/>
        <v>0</v>
      </c>
    </row>
    <row r="19" spans="1:56" ht="25.5" customHeight="1">
      <c r="A19" s="141" t="s">
        <v>420</v>
      </c>
      <c r="B19" s="141" t="s">
        <v>430</v>
      </c>
      <c r="C19" s="141" t="s">
        <v>427</v>
      </c>
      <c r="D19" s="135" t="s">
        <v>377</v>
      </c>
      <c r="E19" s="66">
        <f t="shared" si="1"/>
        <v>6960</v>
      </c>
      <c r="F19" s="66">
        <f t="shared" si="2"/>
        <v>0</v>
      </c>
      <c r="G19" s="158"/>
      <c r="H19" s="158"/>
      <c r="I19" s="158"/>
      <c r="J19" s="163"/>
      <c r="K19" s="66">
        <f t="shared" si="4"/>
        <v>6960</v>
      </c>
      <c r="L19" s="163"/>
      <c r="M19" s="163"/>
      <c r="N19" s="163"/>
      <c r="O19" s="163"/>
      <c r="P19" s="163"/>
      <c r="Q19" s="163"/>
      <c r="R19" s="158"/>
      <c r="S19" s="158"/>
      <c r="T19" s="158"/>
      <c r="U19" s="163">
        <v>6960</v>
      </c>
      <c r="V19" s="66">
        <f t="shared" si="5"/>
        <v>0</v>
      </c>
      <c r="W19" s="168"/>
      <c r="X19" s="168"/>
      <c r="Y19" s="163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66">
        <f t="shared" si="6"/>
        <v>0</v>
      </c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</row>
    <row r="20" spans="1:56" ht="25.5" customHeight="1">
      <c r="A20" s="141" t="s">
        <v>431</v>
      </c>
      <c r="B20" s="140"/>
      <c r="C20" s="140"/>
      <c r="D20" s="135" t="s">
        <v>378</v>
      </c>
      <c r="E20" s="66">
        <f t="shared" si="1"/>
        <v>83700</v>
      </c>
      <c r="F20" s="66">
        <f t="shared" si="2"/>
        <v>75300</v>
      </c>
      <c r="G20" s="158">
        <f aca="true" t="shared" si="12" ref="G20:U21">G21</f>
        <v>63300</v>
      </c>
      <c r="H20" s="158">
        <f t="shared" si="12"/>
        <v>0</v>
      </c>
      <c r="I20" s="158">
        <f t="shared" si="12"/>
        <v>0</v>
      </c>
      <c r="J20" s="158">
        <f t="shared" si="12"/>
        <v>12000</v>
      </c>
      <c r="K20" s="66">
        <f t="shared" si="4"/>
        <v>8400</v>
      </c>
      <c r="L20" s="158">
        <f t="shared" si="12"/>
        <v>3920</v>
      </c>
      <c r="M20" s="158">
        <f t="shared" si="12"/>
        <v>0</v>
      </c>
      <c r="N20" s="158">
        <f t="shared" si="12"/>
        <v>0</v>
      </c>
      <c r="O20" s="158">
        <f t="shared" si="12"/>
        <v>0</v>
      </c>
      <c r="P20" s="158">
        <f t="shared" si="12"/>
        <v>0</v>
      </c>
      <c r="Q20" s="158">
        <f t="shared" si="12"/>
        <v>4480</v>
      </c>
      <c r="R20" s="158">
        <f t="shared" si="12"/>
        <v>0</v>
      </c>
      <c r="S20" s="158">
        <f t="shared" si="12"/>
        <v>0</v>
      </c>
      <c r="T20" s="158">
        <f t="shared" si="12"/>
        <v>0</v>
      </c>
      <c r="U20" s="158">
        <f t="shared" si="12"/>
        <v>0</v>
      </c>
      <c r="V20" s="66">
        <f t="shared" si="5"/>
        <v>0</v>
      </c>
      <c r="W20" s="158">
        <f aca="true" t="shared" si="13" ref="W20:BD21">W21</f>
        <v>0</v>
      </c>
      <c r="X20" s="158">
        <f t="shared" si="13"/>
        <v>0</v>
      </c>
      <c r="Y20" s="158">
        <f t="shared" si="13"/>
        <v>0</v>
      </c>
      <c r="Z20" s="158">
        <f t="shared" si="13"/>
        <v>0</v>
      </c>
      <c r="AA20" s="158">
        <f t="shared" si="13"/>
        <v>0</v>
      </c>
      <c r="AB20" s="158">
        <f t="shared" si="13"/>
        <v>0</v>
      </c>
      <c r="AC20" s="158">
        <f t="shared" si="13"/>
        <v>0</v>
      </c>
      <c r="AD20" s="158">
        <f t="shared" si="13"/>
        <v>0</v>
      </c>
      <c r="AE20" s="158">
        <f t="shared" si="13"/>
        <v>0</v>
      </c>
      <c r="AF20" s="158">
        <f t="shared" si="13"/>
        <v>0</v>
      </c>
      <c r="AG20" s="158">
        <f t="shared" si="13"/>
        <v>0</v>
      </c>
      <c r="AH20" s="158">
        <f t="shared" si="13"/>
        <v>0</v>
      </c>
      <c r="AI20" s="158">
        <f t="shared" si="13"/>
        <v>0</v>
      </c>
      <c r="AJ20" s="158">
        <f t="shared" si="13"/>
        <v>0</v>
      </c>
      <c r="AK20" s="158">
        <f t="shared" si="13"/>
        <v>0</v>
      </c>
      <c r="AL20" s="158">
        <f t="shared" si="13"/>
        <v>0</v>
      </c>
      <c r="AM20" s="66">
        <f t="shared" si="6"/>
        <v>0</v>
      </c>
      <c r="AN20" s="158">
        <f t="shared" si="13"/>
        <v>0</v>
      </c>
      <c r="AO20" s="158">
        <f t="shared" si="13"/>
        <v>0</v>
      </c>
      <c r="AP20" s="158">
        <f t="shared" si="13"/>
        <v>0</v>
      </c>
      <c r="AQ20" s="158">
        <f t="shared" si="13"/>
        <v>0</v>
      </c>
      <c r="AR20" s="158">
        <f t="shared" si="13"/>
        <v>0</v>
      </c>
      <c r="AS20" s="158">
        <f t="shared" si="13"/>
        <v>0</v>
      </c>
      <c r="AT20" s="158">
        <f t="shared" si="13"/>
        <v>0</v>
      </c>
      <c r="AU20" s="158">
        <f t="shared" si="13"/>
        <v>0</v>
      </c>
      <c r="AV20" s="158">
        <f t="shared" si="13"/>
        <v>0</v>
      </c>
      <c r="AW20" s="158">
        <f t="shared" si="13"/>
        <v>0</v>
      </c>
      <c r="AX20" s="158">
        <f t="shared" si="13"/>
        <v>0</v>
      </c>
      <c r="AY20" s="158">
        <f t="shared" si="13"/>
        <v>0</v>
      </c>
      <c r="AZ20" s="158">
        <f t="shared" si="13"/>
        <v>0</v>
      </c>
      <c r="BA20" s="158">
        <f t="shared" si="13"/>
        <v>0</v>
      </c>
      <c r="BB20" s="158">
        <f t="shared" si="13"/>
        <v>0</v>
      </c>
      <c r="BC20" s="158">
        <f t="shared" si="13"/>
        <v>0</v>
      </c>
      <c r="BD20" s="158">
        <f t="shared" si="13"/>
        <v>0</v>
      </c>
    </row>
    <row r="21" spans="1:56" ht="25.5" customHeight="1">
      <c r="A21" s="141" t="s">
        <v>431</v>
      </c>
      <c r="B21" s="141" t="s">
        <v>425</v>
      </c>
      <c r="C21" s="140"/>
      <c r="D21" s="135" t="s">
        <v>379</v>
      </c>
      <c r="E21" s="66">
        <f t="shared" si="1"/>
        <v>83700</v>
      </c>
      <c r="F21" s="66">
        <f t="shared" si="2"/>
        <v>75300</v>
      </c>
      <c r="G21" s="158">
        <f t="shared" si="12"/>
        <v>63300</v>
      </c>
      <c r="H21" s="158">
        <f t="shared" si="12"/>
        <v>0</v>
      </c>
      <c r="I21" s="158">
        <f t="shared" si="12"/>
        <v>0</v>
      </c>
      <c r="J21" s="158">
        <f t="shared" si="12"/>
        <v>12000</v>
      </c>
      <c r="K21" s="66">
        <f t="shared" si="4"/>
        <v>8400</v>
      </c>
      <c r="L21" s="158">
        <f t="shared" si="12"/>
        <v>3920</v>
      </c>
      <c r="M21" s="158">
        <f t="shared" si="12"/>
        <v>0</v>
      </c>
      <c r="N21" s="158">
        <f t="shared" si="12"/>
        <v>0</v>
      </c>
      <c r="O21" s="158">
        <f t="shared" si="12"/>
        <v>0</v>
      </c>
      <c r="P21" s="158">
        <f t="shared" si="12"/>
        <v>0</v>
      </c>
      <c r="Q21" s="158">
        <f t="shared" si="12"/>
        <v>4480</v>
      </c>
      <c r="R21" s="158">
        <f t="shared" si="12"/>
        <v>0</v>
      </c>
      <c r="S21" s="158">
        <f t="shared" si="12"/>
        <v>0</v>
      </c>
      <c r="T21" s="158">
        <f t="shared" si="12"/>
        <v>0</v>
      </c>
      <c r="U21" s="158">
        <f t="shared" si="12"/>
        <v>0</v>
      </c>
      <c r="V21" s="66">
        <f t="shared" si="5"/>
        <v>0</v>
      </c>
      <c r="W21" s="158">
        <f t="shared" si="13"/>
        <v>0</v>
      </c>
      <c r="X21" s="158">
        <f t="shared" si="13"/>
        <v>0</v>
      </c>
      <c r="Y21" s="158">
        <f t="shared" si="13"/>
        <v>0</v>
      </c>
      <c r="Z21" s="158">
        <f t="shared" si="13"/>
        <v>0</v>
      </c>
      <c r="AA21" s="158">
        <f t="shared" si="13"/>
        <v>0</v>
      </c>
      <c r="AB21" s="158">
        <f t="shared" si="13"/>
        <v>0</v>
      </c>
      <c r="AC21" s="158">
        <f t="shared" si="13"/>
        <v>0</v>
      </c>
      <c r="AD21" s="158">
        <f t="shared" si="13"/>
        <v>0</v>
      </c>
      <c r="AE21" s="158">
        <f t="shared" si="13"/>
        <v>0</v>
      </c>
      <c r="AF21" s="158">
        <f t="shared" si="13"/>
        <v>0</v>
      </c>
      <c r="AG21" s="158">
        <f t="shared" si="13"/>
        <v>0</v>
      </c>
      <c r="AH21" s="158">
        <f t="shared" si="13"/>
        <v>0</v>
      </c>
      <c r="AI21" s="158">
        <f t="shared" si="13"/>
        <v>0</v>
      </c>
      <c r="AJ21" s="158">
        <f t="shared" si="13"/>
        <v>0</v>
      </c>
      <c r="AK21" s="158">
        <f t="shared" si="13"/>
        <v>0</v>
      </c>
      <c r="AL21" s="158">
        <f t="shared" si="13"/>
        <v>0</v>
      </c>
      <c r="AM21" s="66">
        <f t="shared" si="6"/>
        <v>0</v>
      </c>
      <c r="AN21" s="158">
        <f t="shared" si="13"/>
        <v>0</v>
      </c>
      <c r="AO21" s="158">
        <f t="shared" si="13"/>
        <v>0</v>
      </c>
      <c r="AP21" s="158">
        <f t="shared" si="13"/>
        <v>0</v>
      </c>
      <c r="AQ21" s="158">
        <f t="shared" si="13"/>
        <v>0</v>
      </c>
      <c r="AR21" s="158">
        <f t="shared" si="13"/>
        <v>0</v>
      </c>
      <c r="AS21" s="158">
        <f t="shared" si="13"/>
        <v>0</v>
      </c>
      <c r="AT21" s="158">
        <f t="shared" si="13"/>
        <v>0</v>
      </c>
      <c r="AU21" s="158">
        <f t="shared" si="13"/>
        <v>0</v>
      </c>
      <c r="AV21" s="158">
        <f t="shared" si="13"/>
        <v>0</v>
      </c>
      <c r="AW21" s="158">
        <f t="shared" si="13"/>
        <v>0</v>
      </c>
      <c r="AX21" s="158">
        <f t="shared" si="13"/>
        <v>0</v>
      </c>
      <c r="AY21" s="158">
        <f t="shared" si="13"/>
        <v>0</v>
      </c>
      <c r="AZ21" s="158">
        <f t="shared" si="13"/>
        <v>0</v>
      </c>
      <c r="BA21" s="158">
        <f t="shared" si="13"/>
        <v>0</v>
      </c>
      <c r="BB21" s="158">
        <f t="shared" si="13"/>
        <v>0</v>
      </c>
      <c r="BC21" s="158">
        <f t="shared" si="13"/>
        <v>0</v>
      </c>
      <c r="BD21" s="158">
        <f t="shared" si="13"/>
        <v>0</v>
      </c>
    </row>
    <row r="22" spans="1:56" ht="25.5" customHeight="1">
      <c r="A22" s="141" t="s">
        <v>431</v>
      </c>
      <c r="B22" s="141" t="s">
        <v>425</v>
      </c>
      <c r="C22" s="141" t="s">
        <v>434</v>
      </c>
      <c r="D22" s="135" t="s">
        <v>380</v>
      </c>
      <c r="E22" s="66">
        <f t="shared" si="1"/>
        <v>83700</v>
      </c>
      <c r="F22" s="66">
        <f t="shared" si="2"/>
        <v>75300</v>
      </c>
      <c r="G22" s="158">
        <v>63300</v>
      </c>
      <c r="H22" s="158"/>
      <c r="I22" s="158"/>
      <c r="J22" s="163">
        <v>12000</v>
      </c>
      <c r="K22" s="66">
        <f t="shared" si="4"/>
        <v>8400</v>
      </c>
      <c r="L22" s="163">
        <v>3920</v>
      </c>
      <c r="M22" s="163"/>
      <c r="N22" s="163"/>
      <c r="O22" s="163"/>
      <c r="P22" s="163"/>
      <c r="Q22" s="158">
        <v>4480</v>
      </c>
      <c r="R22" s="158"/>
      <c r="S22" s="158"/>
      <c r="T22" s="158"/>
      <c r="U22" s="163"/>
      <c r="V22" s="66">
        <f t="shared" si="5"/>
        <v>0</v>
      </c>
      <c r="W22" s="168"/>
      <c r="X22" s="168"/>
      <c r="Y22" s="163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66">
        <f t="shared" si="6"/>
        <v>0</v>
      </c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</row>
    <row r="23" spans="1:56" ht="25.5" customHeight="1">
      <c r="A23" s="141" t="s">
        <v>435</v>
      </c>
      <c r="B23" s="140"/>
      <c r="C23" s="140"/>
      <c r="D23" s="135" t="s">
        <v>381</v>
      </c>
      <c r="E23" s="66">
        <f t="shared" si="1"/>
        <v>810267</v>
      </c>
      <c r="F23" s="66">
        <f t="shared" si="2"/>
        <v>305487</v>
      </c>
      <c r="G23" s="158">
        <f aca="true" t="shared" si="14" ref="G23:BD23">G24+G27+G29+G31+G33</f>
        <v>0</v>
      </c>
      <c r="H23" s="158">
        <f t="shared" si="14"/>
        <v>227986</v>
      </c>
      <c r="I23" s="158">
        <f t="shared" si="14"/>
        <v>0</v>
      </c>
      <c r="J23" s="158">
        <f t="shared" si="14"/>
        <v>77501</v>
      </c>
      <c r="K23" s="66">
        <f t="shared" si="4"/>
        <v>4800</v>
      </c>
      <c r="L23" s="158">
        <f t="shared" si="14"/>
        <v>0</v>
      </c>
      <c r="M23" s="158">
        <f t="shared" si="14"/>
        <v>0</v>
      </c>
      <c r="N23" s="158">
        <f t="shared" si="14"/>
        <v>0</v>
      </c>
      <c r="O23" s="158">
        <f t="shared" si="14"/>
        <v>0</v>
      </c>
      <c r="P23" s="158">
        <f t="shared" si="14"/>
        <v>0</v>
      </c>
      <c r="Q23" s="158">
        <f t="shared" si="14"/>
        <v>0</v>
      </c>
      <c r="R23" s="158">
        <f t="shared" si="14"/>
        <v>0</v>
      </c>
      <c r="S23" s="158">
        <f t="shared" si="14"/>
        <v>0</v>
      </c>
      <c r="T23" s="158">
        <f t="shared" si="14"/>
        <v>0</v>
      </c>
      <c r="U23" s="158">
        <f t="shared" si="14"/>
        <v>4800</v>
      </c>
      <c r="V23" s="66">
        <f t="shared" si="5"/>
        <v>499980</v>
      </c>
      <c r="W23" s="158">
        <f t="shared" si="14"/>
        <v>427980</v>
      </c>
      <c r="X23" s="158">
        <f t="shared" si="14"/>
        <v>0</v>
      </c>
      <c r="Y23" s="158">
        <f t="shared" si="14"/>
        <v>0</v>
      </c>
      <c r="Z23" s="158">
        <f t="shared" si="14"/>
        <v>72000</v>
      </c>
      <c r="AA23" s="158">
        <f t="shared" si="14"/>
        <v>0</v>
      </c>
      <c r="AB23" s="158">
        <f t="shared" si="14"/>
        <v>0</v>
      </c>
      <c r="AC23" s="158">
        <f t="shared" si="14"/>
        <v>0</v>
      </c>
      <c r="AD23" s="158">
        <f t="shared" si="14"/>
        <v>0</v>
      </c>
      <c r="AE23" s="158">
        <f t="shared" si="14"/>
        <v>0</v>
      </c>
      <c r="AF23" s="158">
        <f t="shared" si="14"/>
        <v>0</v>
      </c>
      <c r="AG23" s="158">
        <f t="shared" si="14"/>
        <v>0</v>
      </c>
      <c r="AH23" s="158">
        <f t="shared" si="14"/>
        <v>0</v>
      </c>
      <c r="AI23" s="158">
        <f t="shared" si="14"/>
        <v>0</v>
      </c>
      <c r="AJ23" s="158">
        <f t="shared" si="14"/>
        <v>0</v>
      </c>
      <c r="AK23" s="158">
        <f t="shared" si="14"/>
        <v>0</v>
      </c>
      <c r="AL23" s="158">
        <f t="shared" si="14"/>
        <v>0</v>
      </c>
      <c r="AM23" s="66">
        <f t="shared" si="6"/>
        <v>0</v>
      </c>
      <c r="AN23" s="158">
        <f t="shared" si="14"/>
        <v>0</v>
      </c>
      <c r="AO23" s="158">
        <f t="shared" si="14"/>
        <v>0</v>
      </c>
      <c r="AP23" s="158">
        <f t="shared" si="14"/>
        <v>0</v>
      </c>
      <c r="AQ23" s="158">
        <f t="shared" si="14"/>
        <v>0</v>
      </c>
      <c r="AR23" s="158">
        <f t="shared" si="14"/>
        <v>0</v>
      </c>
      <c r="AS23" s="158">
        <f t="shared" si="14"/>
        <v>0</v>
      </c>
      <c r="AT23" s="158">
        <f t="shared" si="14"/>
        <v>0</v>
      </c>
      <c r="AU23" s="158">
        <f t="shared" si="14"/>
        <v>0</v>
      </c>
      <c r="AV23" s="158">
        <f t="shared" si="14"/>
        <v>0</v>
      </c>
      <c r="AW23" s="158">
        <f t="shared" si="14"/>
        <v>0</v>
      </c>
      <c r="AX23" s="158">
        <f t="shared" si="14"/>
        <v>0</v>
      </c>
      <c r="AY23" s="158">
        <f t="shared" si="14"/>
        <v>0</v>
      </c>
      <c r="AZ23" s="158">
        <f t="shared" si="14"/>
        <v>0</v>
      </c>
      <c r="BA23" s="158">
        <f t="shared" si="14"/>
        <v>0</v>
      </c>
      <c r="BB23" s="158">
        <f t="shared" si="14"/>
        <v>0</v>
      </c>
      <c r="BC23" s="158">
        <f t="shared" si="14"/>
        <v>0</v>
      </c>
      <c r="BD23" s="158">
        <f t="shared" si="14"/>
        <v>0</v>
      </c>
    </row>
    <row r="24" spans="1:56" ht="25.5" customHeight="1">
      <c r="A24" s="141" t="s">
        <v>435</v>
      </c>
      <c r="B24" s="141" t="s">
        <v>422</v>
      </c>
      <c r="C24" s="140"/>
      <c r="D24" s="135" t="s">
        <v>382</v>
      </c>
      <c r="E24" s="66">
        <f t="shared" si="1"/>
        <v>299986</v>
      </c>
      <c r="F24" s="66">
        <f t="shared" si="2"/>
        <v>227986</v>
      </c>
      <c r="G24" s="158">
        <f aca="true" t="shared" si="15" ref="G24:BD24">G25+G26</f>
        <v>0</v>
      </c>
      <c r="H24" s="158">
        <f t="shared" si="15"/>
        <v>227986</v>
      </c>
      <c r="I24" s="158">
        <f t="shared" si="15"/>
        <v>0</v>
      </c>
      <c r="J24" s="158">
        <f t="shared" si="15"/>
        <v>0</v>
      </c>
      <c r="K24" s="66">
        <f t="shared" si="4"/>
        <v>0</v>
      </c>
      <c r="L24" s="158">
        <f t="shared" si="15"/>
        <v>0</v>
      </c>
      <c r="M24" s="158">
        <f t="shared" si="15"/>
        <v>0</v>
      </c>
      <c r="N24" s="158">
        <f t="shared" si="15"/>
        <v>0</v>
      </c>
      <c r="O24" s="158">
        <f t="shared" si="15"/>
        <v>0</v>
      </c>
      <c r="P24" s="158">
        <f t="shared" si="15"/>
        <v>0</v>
      </c>
      <c r="Q24" s="158">
        <f t="shared" si="15"/>
        <v>0</v>
      </c>
      <c r="R24" s="158">
        <f t="shared" si="15"/>
        <v>0</v>
      </c>
      <c r="S24" s="158">
        <f t="shared" si="15"/>
        <v>0</v>
      </c>
      <c r="T24" s="158">
        <f t="shared" si="15"/>
        <v>0</v>
      </c>
      <c r="U24" s="158">
        <f t="shared" si="15"/>
        <v>0</v>
      </c>
      <c r="V24" s="66">
        <f t="shared" si="5"/>
        <v>72000</v>
      </c>
      <c r="W24" s="158">
        <f t="shared" si="15"/>
        <v>0</v>
      </c>
      <c r="X24" s="158">
        <f t="shared" si="15"/>
        <v>0</v>
      </c>
      <c r="Y24" s="158">
        <f t="shared" si="15"/>
        <v>0</v>
      </c>
      <c r="Z24" s="158">
        <f t="shared" si="15"/>
        <v>72000</v>
      </c>
      <c r="AA24" s="158">
        <f t="shared" si="15"/>
        <v>0</v>
      </c>
      <c r="AB24" s="158">
        <f t="shared" si="15"/>
        <v>0</v>
      </c>
      <c r="AC24" s="158">
        <f t="shared" si="15"/>
        <v>0</v>
      </c>
      <c r="AD24" s="158">
        <f t="shared" si="15"/>
        <v>0</v>
      </c>
      <c r="AE24" s="158">
        <f t="shared" si="15"/>
        <v>0</v>
      </c>
      <c r="AF24" s="158">
        <f t="shared" si="15"/>
        <v>0</v>
      </c>
      <c r="AG24" s="158">
        <f t="shared" si="15"/>
        <v>0</v>
      </c>
      <c r="AH24" s="158">
        <f t="shared" si="15"/>
        <v>0</v>
      </c>
      <c r="AI24" s="158">
        <f t="shared" si="15"/>
        <v>0</v>
      </c>
      <c r="AJ24" s="158">
        <f t="shared" si="15"/>
        <v>0</v>
      </c>
      <c r="AK24" s="158">
        <f t="shared" si="15"/>
        <v>0</v>
      </c>
      <c r="AL24" s="158">
        <f t="shared" si="15"/>
        <v>0</v>
      </c>
      <c r="AM24" s="66">
        <f t="shared" si="6"/>
        <v>0</v>
      </c>
      <c r="AN24" s="158">
        <f t="shared" si="15"/>
        <v>0</v>
      </c>
      <c r="AO24" s="158">
        <f t="shared" si="15"/>
        <v>0</v>
      </c>
      <c r="AP24" s="158">
        <f t="shared" si="15"/>
        <v>0</v>
      </c>
      <c r="AQ24" s="158">
        <f t="shared" si="15"/>
        <v>0</v>
      </c>
      <c r="AR24" s="158">
        <f t="shared" si="15"/>
        <v>0</v>
      </c>
      <c r="AS24" s="158">
        <f t="shared" si="15"/>
        <v>0</v>
      </c>
      <c r="AT24" s="158">
        <f t="shared" si="15"/>
        <v>0</v>
      </c>
      <c r="AU24" s="158">
        <f t="shared" si="15"/>
        <v>0</v>
      </c>
      <c r="AV24" s="158">
        <f t="shared" si="15"/>
        <v>0</v>
      </c>
      <c r="AW24" s="158">
        <f t="shared" si="15"/>
        <v>0</v>
      </c>
      <c r="AX24" s="158">
        <f t="shared" si="15"/>
        <v>0</v>
      </c>
      <c r="AY24" s="158">
        <f t="shared" si="15"/>
        <v>0</v>
      </c>
      <c r="AZ24" s="158">
        <f t="shared" si="15"/>
        <v>0</v>
      </c>
      <c r="BA24" s="158">
        <f t="shared" si="15"/>
        <v>0</v>
      </c>
      <c r="BB24" s="158">
        <f t="shared" si="15"/>
        <v>0</v>
      </c>
      <c r="BC24" s="158">
        <f t="shared" si="15"/>
        <v>0</v>
      </c>
      <c r="BD24" s="158">
        <f t="shared" si="15"/>
        <v>0</v>
      </c>
    </row>
    <row r="25" spans="1:56" ht="25.5" customHeight="1">
      <c r="A25" s="141" t="s">
        <v>435</v>
      </c>
      <c r="B25" s="141" t="s">
        <v>422</v>
      </c>
      <c r="C25" s="141" t="s">
        <v>422</v>
      </c>
      <c r="D25" s="135" t="s">
        <v>383</v>
      </c>
      <c r="E25" s="66">
        <f t="shared" si="1"/>
        <v>227986</v>
      </c>
      <c r="F25" s="66">
        <f t="shared" si="2"/>
        <v>227986</v>
      </c>
      <c r="G25" s="158"/>
      <c r="H25" s="163">
        <v>227986</v>
      </c>
      <c r="I25" s="158"/>
      <c r="J25" s="163"/>
      <c r="K25" s="66">
        <f t="shared" si="4"/>
        <v>0</v>
      </c>
      <c r="L25" s="163"/>
      <c r="M25" s="163"/>
      <c r="N25" s="163"/>
      <c r="O25" s="163"/>
      <c r="P25" s="163"/>
      <c r="Q25" s="163"/>
      <c r="R25" s="158"/>
      <c r="S25" s="158"/>
      <c r="T25" s="158"/>
      <c r="U25" s="163"/>
      <c r="V25" s="66">
        <f t="shared" si="5"/>
        <v>0</v>
      </c>
      <c r="W25" s="168"/>
      <c r="X25" s="168"/>
      <c r="Y25" s="163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66">
        <f t="shared" si="6"/>
        <v>0</v>
      </c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</row>
    <row r="26" spans="1:56" ht="25.5" customHeight="1">
      <c r="A26" s="141" t="s">
        <v>435</v>
      </c>
      <c r="B26" s="141" t="s">
        <v>422</v>
      </c>
      <c r="C26" s="141" t="s">
        <v>427</v>
      </c>
      <c r="D26" s="135" t="s">
        <v>384</v>
      </c>
      <c r="E26" s="66">
        <f t="shared" si="1"/>
        <v>72000</v>
      </c>
      <c r="F26" s="66">
        <f t="shared" si="2"/>
        <v>0</v>
      </c>
      <c r="G26" s="158"/>
      <c r="H26" s="158"/>
      <c r="I26" s="158"/>
      <c r="J26" s="163"/>
      <c r="K26" s="66">
        <f t="shared" si="4"/>
        <v>0</v>
      </c>
      <c r="L26" s="163"/>
      <c r="M26" s="163"/>
      <c r="N26" s="163"/>
      <c r="O26" s="163"/>
      <c r="P26" s="163"/>
      <c r="Q26" s="163"/>
      <c r="R26" s="158"/>
      <c r="S26" s="158"/>
      <c r="T26" s="158"/>
      <c r="U26" s="163"/>
      <c r="V26" s="66">
        <f t="shared" si="5"/>
        <v>72000</v>
      </c>
      <c r="W26" s="168"/>
      <c r="X26" s="168"/>
      <c r="Y26" s="163"/>
      <c r="Z26" s="158">
        <v>72000</v>
      </c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66">
        <f t="shared" si="6"/>
        <v>0</v>
      </c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</row>
    <row r="27" spans="1:56" ht="25.5" customHeight="1">
      <c r="A27" s="141" t="s">
        <v>435</v>
      </c>
      <c r="B27" s="141" t="s">
        <v>423</v>
      </c>
      <c r="C27" s="140"/>
      <c r="D27" s="135" t="s">
        <v>385</v>
      </c>
      <c r="E27" s="66">
        <f t="shared" si="1"/>
        <v>77501</v>
      </c>
      <c r="F27" s="66">
        <f t="shared" si="2"/>
        <v>77501</v>
      </c>
      <c r="G27" s="158">
        <f aca="true" t="shared" si="16" ref="G27:BD27">G28</f>
        <v>0</v>
      </c>
      <c r="H27" s="158">
        <f t="shared" si="16"/>
        <v>0</v>
      </c>
      <c r="I27" s="158">
        <f t="shared" si="16"/>
        <v>0</v>
      </c>
      <c r="J27" s="158">
        <f t="shared" si="16"/>
        <v>77501</v>
      </c>
      <c r="K27" s="66">
        <f t="shared" si="4"/>
        <v>0</v>
      </c>
      <c r="L27" s="158">
        <f t="shared" si="16"/>
        <v>0</v>
      </c>
      <c r="M27" s="158">
        <f t="shared" si="16"/>
        <v>0</v>
      </c>
      <c r="N27" s="158">
        <f t="shared" si="16"/>
        <v>0</v>
      </c>
      <c r="O27" s="158">
        <f t="shared" si="16"/>
        <v>0</v>
      </c>
      <c r="P27" s="158">
        <f t="shared" si="16"/>
        <v>0</v>
      </c>
      <c r="Q27" s="158">
        <f t="shared" si="16"/>
        <v>0</v>
      </c>
      <c r="R27" s="158">
        <f t="shared" si="16"/>
        <v>0</v>
      </c>
      <c r="S27" s="158">
        <f t="shared" si="16"/>
        <v>0</v>
      </c>
      <c r="T27" s="158">
        <f t="shared" si="16"/>
        <v>0</v>
      </c>
      <c r="U27" s="158">
        <f t="shared" si="16"/>
        <v>0</v>
      </c>
      <c r="V27" s="66">
        <f t="shared" si="5"/>
        <v>0</v>
      </c>
      <c r="W27" s="158">
        <f t="shared" si="16"/>
        <v>0</v>
      </c>
      <c r="X27" s="158">
        <f t="shared" si="16"/>
        <v>0</v>
      </c>
      <c r="Y27" s="158">
        <f t="shared" si="16"/>
        <v>0</v>
      </c>
      <c r="Z27" s="158">
        <f t="shared" si="16"/>
        <v>0</v>
      </c>
      <c r="AA27" s="158">
        <f t="shared" si="16"/>
        <v>0</v>
      </c>
      <c r="AB27" s="158">
        <f t="shared" si="16"/>
        <v>0</v>
      </c>
      <c r="AC27" s="158">
        <f t="shared" si="16"/>
        <v>0</v>
      </c>
      <c r="AD27" s="158">
        <f t="shared" si="16"/>
        <v>0</v>
      </c>
      <c r="AE27" s="158">
        <f t="shared" si="16"/>
        <v>0</v>
      </c>
      <c r="AF27" s="158">
        <f t="shared" si="16"/>
        <v>0</v>
      </c>
      <c r="AG27" s="158">
        <f t="shared" si="16"/>
        <v>0</v>
      </c>
      <c r="AH27" s="158">
        <f t="shared" si="16"/>
        <v>0</v>
      </c>
      <c r="AI27" s="158">
        <f t="shared" si="16"/>
        <v>0</v>
      </c>
      <c r="AJ27" s="158">
        <f t="shared" si="16"/>
        <v>0</v>
      </c>
      <c r="AK27" s="158">
        <f t="shared" si="16"/>
        <v>0</v>
      </c>
      <c r="AL27" s="158">
        <f t="shared" si="16"/>
        <v>0</v>
      </c>
      <c r="AM27" s="66">
        <f t="shared" si="6"/>
        <v>0</v>
      </c>
      <c r="AN27" s="158">
        <f t="shared" si="16"/>
        <v>0</v>
      </c>
      <c r="AO27" s="158">
        <f t="shared" si="16"/>
        <v>0</v>
      </c>
      <c r="AP27" s="158">
        <f t="shared" si="16"/>
        <v>0</v>
      </c>
      <c r="AQ27" s="158">
        <f t="shared" si="16"/>
        <v>0</v>
      </c>
      <c r="AR27" s="158">
        <f t="shared" si="16"/>
        <v>0</v>
      </c>
      <c r="AS27" s="158">
        <f t="shared" si="16"/>
        <v>0</v>
      </c>
      <c r="AT27" s="158">
        <f t="shared" si="16"/>
        <v>0</v>
      </c>
      <c r="AU27" s="158">
        <f t="shared" si="16"/>
        <v>0</v>
      </c>
      <c r="AV27" s="158">
        <f t="shared" si="16"/>
        <v>0</v>
      </c>
      <c r="AW27" s="158">
        <f t="shared" si="16"/>
        <v>0</v>
      </c>
      <c r="AX27" s="158">
        <f t="shared" si="16"/>
        <v>0</v>
      </c>
      <c r="AY27" s="158">
        <f t="shared" si="16"/>
        <v>0</v>
      </c>
      <c r="AZ27" s="158">
        <f t="shared" si="16"/>
        <v>0</v>
      </c>
      <c r="BA27" s="158">
        <f t="shared" si="16"/>
        <v>0</v>
      </c>
      <c r="BB27" s="158">
        <f t="shared" si="16"/>
        <v>0</v>
      </c>
      <c r="BC27" s="158">
        <f t="shared" si="16"/>
        <v>0</v>
      </c>
      <c r="BD27" s="158">
        <f t="shared" si="16"/>
        <v>0</v>
      </c>
    </row>
    <row r="28" spans="1:56" ht="25.5" customHeight="1">
      <c r="A28" s="141" t="s">
        <v>435</v>
      </c>
      <c r="B28" s="141" t="s">
        <v>423</v>
      </c>
      <c r="C28" s="141" t="s">
        <v>422</v>
      </c>
      <c r="D28" s="135" t="s">
        <v>386</v>
      </c>
      <c r="E28" s="66">
        <f t="shared" si="1"/>
        <v>77501</v>
      </c>
      <c r="F28" s="66">
        <f t="shared" si="2"/>
        <v>77501</v>
      </c>
      <c r="G28" s="158"/>
      <c r="H28" s="158"/>
      <c r="I28" s="158"/>
      <c r="J28" s="163">
        <v>77501</v>
      </c>
      <c r="K28" s="66">
        <f t="shared" si="4"/>
        <v>0</v>
      </c>
      <c r="L28" s="163"/>
      <c r="M28" s="163"/>
      <c r="N28" s="163"/>
      <c r="O28" s="163"/>
      <c r="P28" s="163"/>
      <c r="Q28" s="163"/>
      <c r="R28" s="158"/>
      <c r="S28" s="158"/>
      <c r="T28" s="158"/>
      <c r="U28" s="163"/>
      <c r="V28" s="66">
        <f t="shared" si="5"/>
        <v>0</v>
      </c>
      <c r="W28" s="168"/>
      <c r="X28" s="168"/>
      <c r="Y28" s="163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66">
        <f t="shared" si="6"/>
        <v>0</v>
      </c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</row>
    <row r="29" spans="1:56" ht="25.5" customHeight="1">
      <c r="A29" s="141" t="s">
        <v>435</v>
      </c>
      <c r="B29" s="141" t="s">
        <v>439</v>
      </c>
      <c r="C29" s="140"/>
      <c r="D29" s="135" t="s">
        <v>387</v>
      </c>
      <c r="E29" s="66">
        <f t="shared" si="1"/>
        <v>38700</v>
      </c>
      <c r="F29" s="66">
        <f t="shared" si="2"/>
        <v>0</v>
      </c>
      <c r="G29" s="158">
        <f aca="true" t="shared" si="17" ref="G29:BD29">G30</f>
        <v>0</v>
      </c>
      <c r="H29" s="158">
        <f t="shared" si="17"/>
        <v>0</v>
      </c>
      <c r="I29" s="158">
        <f t="shared" si="17"/>
        <v>0</v>
      </c>
      <c r="J29" s="158">
        <f t="shared" si="17"/>
        <v>0</v>
      </c>
      <c r="K29" s="66">
        <f t="shared" si="4"/>
        <v>0</v>
      </c>
      <c r="L29" s="158">
        <f t="shared" si="17"/>
        <v>0</v>
      </c>
      <c r="M29" s="158">
        <f t="shared" si="17"/>
        <v>0</v>
      </c>
      <c r="N29" s="158">
        <f t="shared" si="17"/>
        <v>0</v>
      </c>
      <c r="O29" s="158">
        <f t="shared" si="17"/>
        <v>0</v>
      </c>
      <c r="P29" s="158">
        <f t="shared" si="17"/>
        <v>0</v>
      </c>
      <c r="Q29" s="158">
        <f t="shared" si="17"/>
        <v>0</v>
      </c>
      <c r="R29" s="158">
        <f t="shared" si="17"/>
        <v>0</v>
      </c>
      <c r="S29" s="158">
        <f t="shared" si="17"/>
        <v>0</v>
      </c>
      <c r="T29" s="158">
        <f t="shared" si="17"/>
        <v>0</v>
      </c>
      <c r="U29" s="158">
        <f t="shared" si="17"/>
        <v>0</v>
      </c>
      <c r="V29" s="66">
        <f t="shared" si="5"/>
        <v>38700</v>
      </c>
      <c r="W29" s="158">
        <f t="shared" si="17"/>
        <v>38700</v>
      </c>
      <c r="X29" s="158">
        <f t="shared" si="17"/>
        <v>0</v>
      </c>
      <c r="Y29" s="158">
        <f t="shared" si="17"/>
        <v>0</v>
      </c>
      <c r="Z29" s="158">
        <f t="shared" si="17"/>
        <v>0</v>
      </c>
      <c r="AA29" s="158">
        <f t="shared" si="17"/>
        <v>0</v>
      </c>
      <c r="AB29" s="158">
        <f t="shared" si="17"/>
        <v>0</v>
      </c>
      <c r="AC29" s="158">
        <f t="shared" si="17"/>
        <v>0</v>
      </c>
      <c r="AD29" s="158">
        <f t="shared" si="17"/>
        <v>0</v>
      </c>
      <c r="AE29" s="158">
        <f t="shared" si="17"/>
        <v>0</v>
      </c>
      <c r="AF29" s="158">
        <f t="shared" si="17"/>
        <v>0</v>
      </c>
      <c r="AG29" s="158">
        <f t="shared" si="17"/>
        <v>0</v>
      </c>
      <c r="AH29" s="158">
        <f t="shared" si="17"/>
        <v>0</v>
      </c>
      <c r="AI29" s="158">
        <f t="shared" si="17"/>
        <v>0</v>
      </c>
      <c r="AJ29" s="158">
        <f t="shared" si="17"/>
        <v>0</v>
      </c>
      <c r="AK29" s="158">
        <f t="shared" si="17"/>
        <v>0</v>
      </c>
      <c r="AL29" s="158">
        <f t="shared" si="17"/>
        <v>0</v>
      </c>
      <c r="AM29" s="66">
        <f t="shared" si="6"/>
        <v>0</v>
      </c>
      <c r="AN29" s="158">
        <f t="shared" si="17"/>
        <v>0</v>
      </c>
      <c r="AO29" s="158">
        <f t="shared" si="17"/>
        <v>0</v>
      </c>
      <c r="AP29" s="158">
        <f t="shared" si="17"/>
        <v>0</v>
      </c>
      <c r="AQ29" s="158">
        <f t="shared" si="17"/>
        <v>0</v>
      </c>
      <c r="AR29" s="158">
        <f t="shared" si="17"/>
        <v>0</v>
      </c>
      <c r="AS29" s="158">
        <f t="shared" si="17"/>
        <v>0</v>
      </c>
      <c r="AT29" s="158">
        <f t="shared" si="17"/>
        <v>0</v>
      </c>
      <c r="AU29" s="158">
        <f t="shared" si="17"/>
        <v>0</v>
      </c>
      <c r="AV29" s="158">
        <f t="shared" si="17"/>
        <v>0</v>
      </c>
      <c r="AW29" s="158">
        <f t="shared" si="17"/>
        <v>0</v>
      </c>
      <c r="AX29" s="158">
        <f t="shared" si="17"/>
        <v>0</v>
      </c>
      <c r="AY29" s="158">
        <f t="shared" si="17"/>
        <v>0</v>
      </c>
      <c r="AZ29" s="158">
        <f t="shared" si="17"/>
        <v>0</v>
      </c>
      <c r="BA29" s="158">
        <f t="shared" si="17"/>
        <v>0</v>
      </c>
      <c r="BB29" s="158">
        <f t="shared" si="17"/>
        <v>0</v>
      </c>
      <c r="BC29" s="158">
        <f t="shared" si="17"/>
        <v>0</v>
      </c>
      <c r="BD29" s="158">
        <f t="shared" si="17"/>
        <v>0</v>
      </c>
    </row>
    <row r="30" spans="1:56" ht="25.5" customHeight="1">
      <c r="A30" s="141" t="s">
        <v>435</v>
      </c>
      <c r="B30" s="141" t="s">
        <v>439</v>
      </c>
      <c r="C30" s="141" t="s">
        <v>425</v>
      </c>
      <c r="D30" s="135" t="s">
        <v>388</v>
      </c>
      <c r="E30" s="66">
        <f t="shared" si="1"/>
        <v>38700</v>
      </c>
      <c r="F30" s="66">
        <f t="shared" si="2"/>
        <v>0</v>
      </c>
      <c r="G30" s="158"/>
      <c r="H30" s="158"/>
      <c r="I30" s="158"/>
      <c r="J30" s="163"/>
      <c r="K30" s="66">
        <f t="shared" si="4"/>
        <v>0</v>
      </c>
      <c r="L30" s="163"/>
      <c r="M30" s="163"/>
      <c r="N30" s="163"/>
      <c r="O30" s="163"/>
      <c r="P30" s="163"/>
      <c r="Q30" s="163"/>
      <c r="R30" s="158"/>
      <c r="S30" s="158"/>
      <c r="T30" s="158"/>
      <c r="U30" s="163"/>
      <c r="V30" s="66">
        <f t="shared" si="5"/>
        <v>38700</v>
      </c>
      <c r="W30" s="163">
        <v>38700</v>
      </c>
      <c r="X30" s="168"/>
      <c r="Y30" s="163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66">
        <f t="shared" si="6"/>
        <v>0</v>
      </c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</row>
    <row r="31" spans="1:56" ht="25.5" customHeight="1">
      <c r="A31" s="141" t="s">
        <v>435</v>
      </c>
      <c r="B31" s="141" t="s">
        <v>441</v>
      </c>
      <c r="C31" s="140"/>
      <c r="D31" s="135" t="s">
        <v>389</v>
      </c>
      <c r="E31" s="66">
        <f t="shared" si="1"/>
        <v>389280</v>
      </c>
      <c r="F31" s="66">
        <f t="shared" si="2"/>
        <v>0</v>
      </c>
      <c r="G31" s="158">
        <f aca="true" t="shared" si="18" ref="G31:BD31">G32</f>
        <v>0</v>
      </c>
      <c r="H31" s="158">
        <f t="shared" si="18"/>
        <v>0</v>
      </c>
      <c r="I31" s="158">
        <f t="shared" si="18"/>
        <v>0</v>
      </c>
      <c r="J31" s="158">
        <f t="shared" si="18"/>
        <v>0</v>
      </c>
      <c r="K31" s="66">
        <f t="shared" si="4"/>
        <v>0</v>
      </c>
      <c r="L31" s="158">
        <f t="shared" si="18"/>
        <v>0</v>
      </c>
      <c r="M31" s="158">
        <f t="shared" si="18"/>
        <v>0</v>
      </c>
      <c r="N31" s="158">
        <f t="shared" si="18"/>
        <v>0</v>
      </c>
      <c r="O31" s="158">
        <f t="shared" si="18"/>
        <v>0</v>
      </c>
      <c r="P31" s="158">
        <f t="shared" si="18"/>
        <v>0</v>
      </c>
      <c r="Q31" s="158">
        <f t="shared" si="18"/>
        <v>0</v>
      </c>
      <c r="R31" s="158">
        <f t="shared" si="18"/>
        <v>0</v>
      </c>
      <c r="S31" s="158">
        <f t="shared" si="18"/>
        <v>0</v>
      </c>
      <c r="T31" s="158">
        <f t="shared" si="18"/>
        <v>0</v>
      </c>
      <c r="U31" s="158">
        <f t="shared" si="18"/>
        <v>0</v>
      </c>
      <c r="V31" s="66">
        <f t="shared" si="5"/>
        <v>389280</v>
      </c>
      <c r="W31" s="158">
        <f t="shared" si="18"/>
        <v>389280</v>
      </c>
      <c r="X31" s="158">
        <f t="shared" si="18"/>
        <v>0</v>
      </c>
      <c r="Y31" s="158">
        <f t="shared" si="18"/>
        <v>0</v>
      </c>
      <c r="Z31" s="158">
        <f t="shared" si="18"/>
        <v>0</v>
      </c>
      <c r="AA31" s="158">
        <f t="shared" si="18"/>
        <v>0</v>
      </c>
      <c r="AB31" s="158">
        <f t="shared" si="18"/>
        <v>0</v>
      </c>
      <c r="AC31" s="158">
        <f t="shared" si="18"/>
        <v>0</v>
      </c>
      <c r="AD31" s="158">
        <f t="shared" si="18"/>
        <v>0</v>
      </c>
      <c r="AE31" s="158">
        <f t="shared" si="18"/>
        <v>0</v>
      </c>
      <c r="AF31" s="158">
        <f t="shared" si="18"/>
        <v>0</v>
      </c>
      <c r="AG31" s="158">
        <f t="shared" si="18"/>
        <v>0</v>
      </c>
      <c r="AH31" s="158">
        <f t="shared" si="18"/>
        <v>0</v>
      </c>
      <c r="AI31" s="158">
        <f t="shared" si="18"/>
        <v>0</v>
      </c>
      <c r="AJ31" s="158">
        <f t="shared" si="18"/>
        <v>0</v>
      </c>
      <c r="AK31" s="158">
        <f t="shared" si="18"/>
        <v>0</v>
      </c>
      <c r="AL31" s="158">
        <f t="shared" si="18"/>
        <v>0</v>
      </c>
      <c r="AM31" s="66">
        <f t="shared" si="6"/>
        <v>0</v>
      </c>
      <c r="AN31" s="158">
        <f t="shared" si="18"/>
        <v>0</v>
      </c>
      <c r="AO31" s="158">
        <f t="shared" si="18"/>
        <v>0</v>
      </c>
      <c r="AP31" s="158">
        <f t="shared" si="18"/>
        <v>0</v>
      </c>
      <c r="AQ31" s="158">
        <f t="shared" si="18"/>
        <v>0</v>
      </c>
      <c r="AR31" s="158">
        <f t="shared" si="18"/>
        <v>0</v>
      </c>
      <c r="AS31" s="158">
        <f t="shared" si="18"/>
        <v>0</v>
      </c>
      <c r="AT31" s="158">
        <f t="shared" si="18"/>
        <v>0</v>
      </c>
      <c r="AU31" s="158">
        <f t="shared" si="18"/>
        <v>0</v>
      </c>
      <c r="AV31" s="158">
        <f t="shared" si="18"/>
        <v>0</v>
      </c>
      <c r="AW31" s="158">
        <f t="shared" si="18"/>
        <v>0</v>
      </c>
      <c r="AX31" s="158">
        <f t="shared" si="18"/>
        <v>0</v>
      </c>
      <c r="AY31" s="158">
        <f t="shared" si="18"/>
        <v>0</v>
      </c>
      <c r="AZ31" s="158">
        <f t="shared" si="18"/>
        <v>0</v>
      </c>
      <c r="BA31" s="158">
        <f t="shared" si="18"/>
        <v>0</v>
      </c>
      <c r="BB31" s="158">
        <f t="shared" si="18"/>
        <v>0</v>
      </c>
      <c r="BC31" s="158">
        <f t="shared" si="18"/>
        <v>0</v>
      </c>
      <c r="BD31" s="158">
        <f t="shared" si="18"/>
        <v>0</v>
      </c>
    </row>
    <row r="32" spans="1:56" ht="24" customHeight="1">
      <c r="A32" s="141" t="s">
        <v>435</v>
      </c>
      <c r="B32" s="141" t="s">
        <v>441</v>
      </c>
      <c r="C32" s="141" t="s">
        <v>443</v>
      </c>
      <c r="D32" s="135" t="s">
        <v>390</v>
      </c>
      <c r="E32" s="66">
        <f t="shared" si="1"/>
        <v>389280</v>
      </c>
      <c r="F32" s="66">
        <f t="shared" si="2"/>
        <v>0</v>
      </c>
      <c r="G32" s="158"/>
      <c r="H32" s="158"/>
      <c r="I32" s="158"/>
      <c r="J32" s="158"/>
      <c r="K32" s="66">
        <f t="shared" si="4"/>
        <v>0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66">
        <f t="shared" si="5"/>
        <v>389280</v>
      </c>
      <c r="W32" s="163">
        <v>389280</v>
      </c>
      <c r="X32" s="169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66">
        <f t="shared" si="6"/>
        <v>0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</row>
    <row r="33" spans="1:56" ht="28.5" customHeight="1">
      <c r="A33" s="141" t="s">
        <v>435</v>
      </c>
      <c r="B33" s="141" t="s">
        <v>427</v>
      </c>
      <c r="C33" s="140"/>
      <c r="D33" s="135" t="s">
        <v>391</v>
      </c>
      <c r="E33" s="66">
        <f t="shared" si="1"/>
        <v>4800</v>
      </c>
      <c r="F33" s="66">
        <f t="shared" si="2"/>
        <v>0</v>
      </c>
      <c r="G33" s="158">
        <f aca="true" t="shared" si="19" ref="G33:BD33">G34</f>
        <v>0</v>
      </c>
      <c r="H33" s="158">
        <f t="shared" si="19"/>
        <v>0</v>
      </c>
      <c r="I33" s="158">
        <f t="shared" si="19"/>
        <v>0</v>
      </c>
      <c r="J33" s="158">
        <f t="shared" si="19"/>
        <v>0</v>
      </c>
      <c r="K33" s="66">
        <f t="shared" si="4"/>
        <v>4800</v>
      </c>
      <c r="L33" s="158">
        <f t="shared" si="19"/>
        <v>0</v>
      </c>
      <c r="M33" s="158">
        <f t="shared" si="19"/>
        <v>0</v>
      </c>
      <c r="N33" s="158">
        <f t="shared" si="19"/>
        <v>0</v>
      </c>
      <c r="O33" s="158">
        <f t="shared" si="19"/>
        <v>0</v>
      </c>
      <c r="P33" s="158">
        <f t="shared" si="19"/>
        <v>0</v>
      </c>
      <c r="Q33" s="158">
        <f t="shared" si="19"/>
        <v>0</v>
      </c>
      <c r="R33" s="158">
        <f t="shared" si="19"/>
        <v>0</v>
      </c>
      <c r="S33" s="158">
        <f t="shared" si="19"/>
        <v>0</v>
      </c>
      <c r="T33" s="158">
        <f t="shared" si="19"/>
        <v>0</v>
      </c>
      <c r="U33" s="158">
        <f t="shared" si="19"/>
        <v>4800</v>
      </c>
      <c r="V33" s="66">
        <f t="shared" si="5"/>
        <v>0</v>
      </c>
      <c r="W33" s="158">
        <f t="shared" si="19"/>
        <v>0</v>
      </c>
      <c r="X33" s="158">
        <f t="shared" si="19"/>
        <v>0</v>
      </c>
      <c r="Y33" s="158">
        <f t="shared" si="19"/>
        <v>0</v>
      </c>
      <c r="Z33" s="158">
        <f t="shared" si="19"/>
        <v>0</v>
      </c>
      <c r="AA33" s="158">
        <f t="shared" si="19"/>
        <v>0</v>
      </c>
      <c r="AB33" s="158">
        <f t="shared" si="19"/>
        <v>0</v>
      </c>
      <c r="AC33" s="158">
        <f t="shared" si="19"/>
        <v>0</v>
      </c>
      <c r="AD33" s="158">
        <f t="shared" si="19"/>
        <v>0</v>
      </c>
      <c r="AE33" s="158">
        <f t="shared" si="19"/>
        <v>0</v>
      </c>
      <c r="AF33" s="158">
        <f t="shared" si="19"/>
        <v>0</v>
      </c>
      <c r="AG33" s="158">
        <f t="shared" si="19"/>
        <v>0</v>
      </c>
      <c r="AH33" s="158">
        <f t="shared" si="19"/>
        <v>0</v>
      </c>
      <c r="AI33" s="158">
        <f t="shared" si="19"/>
        <v>0</v>
      </c>
      <c r="AJ33" s="158">
        <f t="shared" si="19"/>
        <v>0</v>
      </c>
      <c r="AK33" s="158">
        <f t="shared" si="19"/>
        <v>0</v>
      </c>
      <c r="AL33" s="158">
        <f t="shared" si="19"/>
        <v>0</v>
      </c>
      <c r="AM33" s="66">
        <f t="shared" si="6"/>
        <v>0</v>
      </c>
      <c r="AN33" s="158">
        <f t="shared" si="19"/>
        <v>0</v>
      </c>
      <c r="AO33" s="158">
        <f t="shared" si="19"/>
        <v>0</v>
      </c>
      <c r="AP33" s="158">
        <f t="shared" si="19"/>
        <v>0</v>
      </c>
      <c r="AQ33" s="158">
        <f t="shared" si="19"/>
        <v>0</v>
      </c>
      <c r="AR33" s="158">
        <f t="shared" si="19"/>
        <v>0</v>
      </c>
      <c r="AS33" s="158">
        <f t="shared" si="19"/>
        <v>0</v>
      </c>
      <c r="AT33" s="158">
        <f t="shared" si="19"/>
        <v>0</v>
      </c>
      <c r="AU33" s="158">
        <f t="shared" si="19"/>
        <v>0</v>
      </c>
      <c r="AV33" s="158">
        <f t="shared" si="19"/>
        <v>0</v>
      </c>
      <c r="AW33" s="158">
        <f t="shared" si="19"/>
        <v>0</v>
      </c>
      <c r="AX33" s="158">
        <f t="shared" si="19"/>
        <v>0</v>
      </c>
      <c r="AY33" s="158">
        <f t="shared" si="19"/>
        <v>0</v>
      </c>
      <c r="AZ33" s="158">
        <f t="shared" si="19"/>
        <v>0</v>
      </c>
      <c r="BA33" s="158">
        <f t="shared" si="19"/>
        <v>0</v>
      </c>
      <c r="BB33" s="158">
        <f t="shared" si="19"/>
        <v>0</v>
      </c>
      <c r="BC33" s="158">
        <f t="shared" si="19"/>
        <v>0</v>
      </c>
      <c r="BD33" s="158">
        <f t="shared" si="19"/>
        <v>0</v>
      </c>
    </row>
    <row r="34" spans="1:56" ht="28.5" customHeight="1">
      <c r="A34" s="141" t="s">
        <v>435</v>
      </c>
      <c r="B34" s="141" t="s">
        <v>427</v>
      </c>
      <c r="C34" s="141" t="s">
        <v>425</v>
      </c>
      <c r="D34" s="135" t="s">
        <v>392</v>
      </c>
      <c r="E34" s="66">
        <f t="shared" si="1"/>
        <v>4800</v>
      </c>
      <c r="F34" s="66">
        <f t="shared" si="2"/>
        <v>0</v>
      </c>
      <c r="G34" s="158"/>
      <c r="H34" s="158"/>
      <c r="I34" s="158"/>
      <c r="J34" s="158"/>
      <c r="K34" s="66">
        <f t="shared" si="4"/>
        <v>4800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63">
        <v>4800</v>
      </c>
      <c r="V34" s="66">
        <f t="shared" si="5"/>
        <v>0</v>
      </c>
      <c r="W34" s="169"/>
      <c r="X34" s="169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66">
        <f t="shared" si="6"/>
        <v>0</v>
      </c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</row>
    <row r="35" spans="1:56" ht="28.5" customHeight="1">
      <c r="A35" s="141" t="s">
        <v>445</v>
      </c>
      <c r="B35" s="140"/>
      <c r="C35" s="140"/>
      <c r="D35" s="135" t="s">
        <v>393</v>
      </c>
      <c r="E35" s="66">
        <f t="shared" si="1"/>
        <v>82666</v>
      </c>
      <c r="F35" s="66">
        <f t="shared" si="2"/>
        <v>66946</v>
      </c>
      <c r="G35" s="158">
        <f aca="true" t="shared" si="20" ref="G35:U36">G36</f>
        <v>54946</v>
      </c>
      <c r="H35" s="158">
        <f t="shared" si="20"/>
        <v>0</v>
      </c>
      <c r="I35" s="158">
        <f t="shared" si="20"/>
        <v>0</v>
      </c>
      <c r="J35" s="158">
        <f t="shared" si="20"/>
        <v>12000</v>
      </c>
      <c r="K35" s="66">
        <f t="shared" si="4"/>
        <v>15600</v>
      </c>
      <c r="L35" s="158">
        <f t="shared" si="20"/>
        <v>11180</v>
      </c>
      <c r="M35" s="158">
        <f t="shared" si="20"/>
        <v>0</v>
      </c>
      <c r="N35" s="158">
        <f t="shared" si="20"/>
        <v>0</v>
      </c>
      <c r="O35" s="158">
        <f t="shared" si="20"/>
        <v>0</v>
      </c>
      <c r="P35" s="158">
        <f t="shared" si="20"/>
        <v>0</v>
      </c>
      <c r="Q35" s="158">
        <f t="shared" si="20"/>
        <v>4420</v>
      </c>
      <c r="R35" s="158">
        <f t="shared" si="20"/>
        <v>0</v>
      </c>
      <c r="S35" s="158">
        <f t="shared" si="20"/>
        <v>0</v>
      </c>
      <c r="T35" s="158">
        <f t="shared" si="20"/>
        <v>0</v>
      </c>
      <c r="U35" s="158">
        <f t="shared" si="20"/>
        <v>0</v>
      </c>
      <c r="V35" s="66">
        <f t="shared" si="5"/>
        <v>120</v>
      </c>
      <c r="W35" s="158">
        <f aca="true" t="shared" si="21" ref="W35:BD36">W36</f>
        <v>120</v>
      </c>
      <c r="X35" s="158">
        <f t="shared" si="21"/>
        <v>0</v>
      </c>
      <c r="Y35" s="158">
        <f t="shared" si="21"/>
        <v>0</v>
      </c>
      <c r="Z35" s="158">
        <f t="shared" si="21"/>
        <v>0</v>
      </c>
      <c r="AA35" s="158">
        <f t="shared" si="21"/>
        <v>0</v>
      </c>
      <c r="AB35" s="158">
        <f t="shared" si="21"/>
        <v>0</v>
      </c>
      <c r="AC35" s="158">
        <f t="shared" si="21"/>
        <v>0</v>
      </c>
      <c r="AD35" s="158">
        <f t="shared" si="21"/>
        <v>0</v>
      </c>
      <c r="AE35" s="158">
        <f t="shared" si="21"/>
        <v>0</v>
      </c>
      <c r="AF35" s="158">
        <f t="shared" si="21"/>
        <v>0</v>
      </c>
      <c r="AG35" s="158">
        <f t="shared" si="21"/>
        <v>0</v>
      </c>
      <c r="AH35" s="158">
        <f t="shared" si="21"/>
        <v>0</v>
      </c>
      <c r="AI35" s="158">
        <f t="shared" si="21"/>
        <v>0</v>
      </c>
      <c r="AJ35" s="158">
        <f t="shared" si="21"/>
        <v>0</v>
      </c>
      <c r="AK35" s="158">
        <f t="shared" si="21"/>
        <v>0</v>
      </c>
      <c r="AL35" s="158">
        <f t="shared" si="21"/>
        <v>0</v>
      </c>
      <c r="AM35" s="66">
        <f t="shared" si="6"/>
        <v>0</v>
      </c>
      <c r="AN35" s="158">
        <f t="shared" si="21"/>
        <v>0</v>
      </c>
      <c r="AO35" s="158">
        <f t="shared" si="21"/>
        <v>0</v>
      </c>
      <c r="AP35" s="158">
        <f t="shared" si="21"/>
        <v>0</v>
      </c>
      <c r="AQ35" s="158">
        <f t="shared" si="21"/>
        <v>0</v>
      </c>
      <c r="AR35" s="158">
        <f t="shared" si="21"/>
        <v>0</v>
      </c>
      <c r="AS35" s="158">
        <f t="shared" si="21"/>
        <v>0</v>
      </c>
      <c r="AT35" s="158">
        <f t="shared" si="21"/>
        <v>0</v>
      </c>
      <c r="AU35" s="158">
        <f t="shared" si="21"/>
        <v>0</v>
      </c>
      <c r="AV35" s="158">
        <f t="shared" si="21"/>
        <v>0</v>
      </c>
      <c r="AW35" s="158">
        <f t="shared" si="21"/>
        <v>0</v>
      </c>
      <c r="AX35" s="158">
        <f t="shared" si="21"/>
        <v>0</v>
      </c>
      <c r="AY35" s="158">
        <f t="shared" si="21"/>
        <v>0</v>
      </c>
      <c r="AZ35" s="158">
        <f t="shared" si="21"/>
        <v>0</v>
      </c>
      <c r="BA35" s="158">
        <f t="shared" si="21"/>
        <v>0</v>
      </c>
      <c r="BB35" s="158">
        <f t="shared" si="21"/>
        <v>0</v>
      </c>
      <c r="BC35" s="158">
        <f t="shared" si="21"/>
        <v>0</v>
      </c>
      <c r="BD35" s="158">
        <f t="shared" si="21"/>
        <v>0</v>
      </c>
    </row>
    <row r="36" spans="1:56" ht="28.5" customHeight="1">
      <c r="A36" s="141" t="s">
        <v>445</v>
      </c>
      <c r="B36" s="141" t="s">
        <v>423</v>
      </c>
      <c r="C36" s="140"/>
      <c r="D36" s="135" t="s">
        <v>394</v>
      </c>
      <c r="E36" s="66">
        <f t="shared" si="1"/>
        <v>82666</v>
      </c>
      <c r="F36" s="66">
        <f t="shared" si="2"/>
        <v>66946</v>
      </c>
      <c r="G36" s="158">
        <f t="shared" si="20"/>
        <v>54946</v>
      </c>
      <c r="H36" s="158">
        <f t="shared" si="20"/>
        <v>0</v>
      </c>
      <c r="I36" s="158">
        <f t="shared" si="20"/>
        <v>0</v>
      </c>
      <c r="J36" s="158">
        <f t="shared" si="20"/>
        <v>12000</v>
      </c>
      <c r="K36" s="66">
        <f t="shared" si="4"/>
        <v>15600</v>
      </c>
      <c r="L36" s="158">
        <f t="shared" si="20"/>
        <v>11180</v>
      </c>
      <c r="M36" s="158">
        <f t="shared" si="20"/>
        <v>0</v>
      </c>
      <c r="N36" s="158">
        <f t="shared" si="20"/>
        <v>0</v>
      </c>
      <c r="O36" s="158">
        <f t="shared" si="20"/>
        <v>0</v>
      </c>
      <c r="P36" s="158">
        <f t="shared" si="20"/>
        <v>0</v>
      </c>
      <c r="Q36" s="158">
        <f t="shared" si="20"/>
        <v>4420</v>
      </c>
      <c r="R36" s="158">
        <f t="shared" si="20"/>
        <v>0</v>
      </c>
      <c r="S36" s="158">
        <f t="shared" si="20"/>
        <v>0</v>
      </c>
      <c r="T36" s="158">
        <f t="shared" si="20"/>
        <v>0</v>
      </c>
      <c r="U36" s="158">
        <f t="shared" si="20"/>
        <v>0</v>
      </c>
      <c r="V36" s="66">
        <f t="shared" si="5"/>
        <v>120</v>
      </c>
      <c r="W36" s="158">
        <f t="shared" si="21"/>
        <v>120</v>
      </c>
      <c r="X36" s="158">
        <f t="shared" si="21"/>
        <v>0</v>
      </c>
      <c r="Y36" s="158">
        <f t="shared" si="21"/>
        <v>0</v>
      </c>
      <c r="Z36" s="158">
        <f t="shared" si="21"/>
        <v>0</v>
      </c>
      <c r="AA36" s="158">
        <f t="shared" si="21"/>
        <v>0</v>
      </c>
      <c r="AB36" s="158">
        <f t="shared" si="21"/>
        <v>0</v>
      </c>
      <c r="AC36" s="158">
        <f t="shared" si="21"/>
        <v>0</v>
      </c>
      <c r="AD36" s="158">
        <f t="shared" si="21"/>
        <v>0</v>
      </c>
      <c r="AE36" s="158">
        <f t="shared" si="21"/>
        <v>0</v>
      </c>
      <c r="AF36" s="158">
        <f t="shared" si="21"/>
        <v>0</v>
      </c>
      <c r="AG36" s="158">
        <f t="shared" si="21"/>
        <v>0</v>
      </c>
      <c r="AH36" s="158">
        <f t="shared" si="21"/>
        <v>0</v>
      </c>
      <c r="AI36" s="158">
        <f t="shared" si="21"/>
        <v>0</v>
      </c>
      <c r="AJ36" s="158">
        <f t="shared" si="21"/>
        <v>0</v>
      </c>
      <c r="AK36" s="158">
        <f t="shared" si="21"/>
        <v>0</v>
      </c>
      <c r="AL36" s="158">
        <f t="shared" si="21"/>
        <v>0</v>
      </c>
      <c r="AM36" s="66">
        <f t="shared" si="6"/>
        <v>0</v>
      </c>
      <c r="AN36" s="158">
        <f t="shared" si="21"/>
        <v>0</v>
      </c>
      <c r="AO36" s="158">
        <f t="shared" si="21"/>
        <v>0</v>
      </c>
      <c r="AP36" s="158">
        <f t="shared" si="21"/>
        <v>0</v>
      </c>
      <c r="AQ36" s="158">
        <f t="shared" si="21"/>
        <v>0</v>
      </c>
      <c r="AR36" s="158">
        <f t="shared" si="21"/>
        <v>0</v>
      </c>
      <c r="AS36" s="158">
        <f t="shared" si="21"/>
        <v>0</v>
      </c>
      <c r="AT36" s="158">
        <f t="shared" si="21"/>
        <v>0</v>
      </c>
      <c r="AU36" s="158">
        <f t="shared" si="21"/>
        <v>0</v>
      </c>
      <c r="AV36" s="158">
        <f t="shared" si="21"/>
        <v>0</v>
      </c>
      <c r="AW36" s="158">
        <f t="shared" si="21"/>
        <v>0</v>
      </c>
      <c r="AX36" s="158">
        <f t="shared" si="21"/>
        <v>0</v>
      </c>
      <c r="AY36" s="158">
        <f t="shared" si="21"/>
        <v>0</v>
      </c>
      <c r="AZ36" s="158">
        <f t="shared" si="21"/>
        <v>0</v>
      </c>
      <c r="BA36" s="158">
        <f t="shared" si="21"/>
        <v>0</v>
      </c>
      <c r="BB36" s="158">
        <f t="shared" si="21"/>
        <v>0</v>
      </c>
      <c r="BC36" s="158">
        <f t="shared" si="21"/>
        <v>0</v>
      </c>
      <c r="BD36" s="158">
        <f t="shared" si="21"/>
        <v>0</v>
      </c>
    </row>
    <row r="37" spans="1:56" ht="28.5" customHeight="1">
      <c r="A37" s="141" t="s">
        <v>445</v>
      </c>
      <c r="B37" s="141" t="s">
        <v>423</v>
      </c>
      <c r="C37" s="141" t="s">
        <v>447</v>
      </c>
      <c r="D37" s="135" t="s">
        <v>395</v>
      </c>
      <c r="E37" s="66">
        <f t="shared" si="1"/>
        <v>82666</v>
      </c>
      <c r="F37" s="66">
        <f t="shared" si="2"/>
        <v>66946</v>
      </c>
      <c r="G37" s="158">
        <v>54946</v>
      </c>
      <c r="H37" s="158"/>
      <c r="I37" s="158"/>
      <c r="J37" s="158">
        <v>12000</v>
      </c>
      <c r="K37" s="66">
        <f t="shared" si="4"/>
        <v>15600</v>
      </c>
      <c r="L37" s="158">
        <v>11180</v>
      </c>
      <c r="M37" s="158"/>
      <c r="N37" s="158"/>
      <c r="O37" s="158"/>
      <c r="P37" s="158"/>
      <c r="Q37" s="158">
        <v>4420</v>
      </c>
      <c r="R37" s="158"/>
      <c r="S37" s="158"/>
      <c r="T37" s="158"/>
      <c r="U37" s="158"/>
      <c r="V37" s="66">
        <f t="shared" si="5"/>
        <v>120</v>
      </c>
      <c r="W37" s="169">
        <v>120</v>
      </c>
      <c r="X37" s="169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66">
        <f t="shared" si="6"/>
        <v>0</v>
      </c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</row>
    <row r="38" spans="1:56" ht="28.5" customHeight="1">
      <c r="A38" s="141" t="s">
        <v>448</v>
      </c>
      <c r="B38" s="140"/>
      <c r="C38" s="140"/>
      <c r="D38" s="135" t="s">
        <v>396</v>
      </c>
      <c r="E38" s="66">
        <f t="shared" si="1"/>
        <v>250000</v>
      </c>
      <c r="F38" s="66">
        <f t="shared" si="2"/>
        <v>0</v>
      </c>
      <c r="G38" s="158">
        <f aca="true" t="shared" si="22" ref="G38:BD38">G39+G41</f>
        <v>0</v>
      </c>
      <c r="H38" s="158">
        <f t="shared" si="22"/>
        <v>0</v>
      </c>
      <c r="I38" s="158">
        <f t="shared" si="22"/>
        <v>0</v>
      </c>
      <c r="J38" s="158">
        <f t="shared" si="22"/>
        <v>0</v>
      </c>
      <c r="K38" s="66">
        <f t="shared" si="4"/>
        <v>250000</v>
      </c>
      <c r="L38" s="158">
        <f t="shared" si="22"/>
        <v>30000</v>
      </c>
      <c r="M38" s="158">
        <f t="shared" si="22"/>
        <v>0</v>
      </c>
      <c r="N38" s="158">
        <f t="shared" si="22"/>
        <v>0</v>
      </c>
      <c r="O38" s="158">
        <f t="shared" si="22"/>
        <v>0</v>
      </c>
      <c r="P38" s="158">
        <f t="shared" si="22"/>
        <v>0</v>
      </c>
      <c r="Q38" s="158">
        <f t="shared" si="22"/>
        <v>0</v>
      </c>
      <c r="R38" s="158">
        <f t="shared" si="22"/>
        <v>0</v>
      </c>
      <c r="S38" s="158">
        <f t="shared" si="22"/>
        <v>0</v>
      </c>
      <c r="T38" s="158">
        <f t="shared" si="22"/>
        <v>0</v>
      </c>
      <c r="U38" s="158">
        <f t="shared" si="22"/>
        <v>220000</v>
      </c>
      <c r="V38" s="66">
        <f t="shared" si="5"/>
        <v>0</v>
      </c>
      <c r="W38" s="158">
        <f t="shared" si="22"/>
        <v>0</v>
      </c>
      <c r="X38" s="158">
        <f t="shared" si="22"/>
        <v>0</v>
      </c>
      <c r="Y38" s="158">
        <f t="shared" si="22"/>
        <v>0</v>
      </c>
      <c r="Z38" s="158">
        <f t="shared" si="22"/>
        <v>0</v>
      </c>
      <c r="AA38" s="158">
        <f t="shared" si="22"/>
        <v>0</v>
      </c>
      <c r="AB38" s="158">
        <f t="shared" si="22"/>
        <v>0</v>
      </c>
      <c r="AC38" s="158">
        <f t="shared" si="22"/>
        <v>0</v>
      </c>
      <c r="AD38" s="158">
        <f t="shared" si="22"/>
        <v>0</v>
      </c>
      <c r="AE38" s="158">
        <f t="shared" si="22"/>
        <v>0</v>
      </c>
      <c r="AF38" s="158">
        <f t="shared" si="22"/>
        <v>0</v>
      </c>
      <c r="AG38" s="158">
        <f t="shared" si="22"/>
        <v>0</v>
      </c>
      <c r="AH38" s="158">
        <f t="shared" si="22"/>
        <v>0</v>
      </c>
      <c r="AI38" s="158">
        <f t="shared" si="22"/>
        <v>0</v>
      </c>
      <c r="AJ38" s="158">
        <f t="shared" si="22"/>
        <v>0</v>
      </c>
      <c r="AK38" s="158">
        <f t="shared" si="22"/>
        <v>0</v>
      </c>
      <c r="AL38" s="158">
        <f t="shared" si="22"/>
        <v>0</v>
      </c>
      <c r="AM38" s="66">
        <f t="shared" si="6"/>
        <v>0</v>
      </c>
      <c r="AN38" s="158">
        <f t="shared" si="22"/>
        <v>0</v>
      </c>
      <c r="AO38" s="158">
        <f t="shared" si="22"/>
        <v>0</v>
      </c>
      <c r="AP38" s="158">
        <f t="shared" si="22"/>
        <v>0</v>
      </c>
      <c r="AQ38" s="158">
        <f t="shared" si="22"/>
        <v>0</v>
      </c>
      <c r="AR38" s="158">
        <f t="shared" si="22"/>
        <v>0</v>
      </c>
      <c r="AS38" s="158">
        <f t="shared" si="22"/>
        <v>0</v>
      </c>
      <c r="AT38" s="158">
        <f t="shared" si="22"/>
        <v>0</v>
      </c>
      <c r="AU38" s="158">
        <f t="shared" si="22"/>
        <v>0</v>
      </c>
      <c r="AV38" s="158">
        <f t="shared" si="22"/>
        <v>0</v>
      </c>
      <c r="AW38" s="158">
        <f t="shared" si="22"/>
        <v>0</v>
      </c>
      <c r="AX38" s="158">
        <f t="shared" si="22"/>
        <v>0</v>
      </c>
      <c r="AY38" s="158">
        <f t="shared" si="22"/>
        <v>0</v>
      </c>
      <c r="AZ38" s="158">
        <f t="shared" si="22"/>
        <v>0</v>
      </c>
      <c r="BA38" s="158">
        <f t="shared" si="22"/>
        <v>0</v>
      </c>
      <c r="BB38" s="158">
        <f t="shared" si="22"/>
        <v>0</v>
      </c>
      <c r="BC38" s="158">
        <f t="shared" si="22"/>
        <v>0</v>
      </c>
      <c r="BD38" s="158">
        <f t="shared" si="22"/>
        <v>0</v>
      </c>
    </row>
    <row r="39" spans="1:56" ht="28.5" customHeight="1">
      <c r="A39" s="141" t="s">
        <v>448</v>
      </c>
      <c r="B39" s="141" t="s">
        <v>425</v>
      </c>
      <c r="C39" s="140"/>
      <c r="D39" s="135" t="s">
        <v>397</v>
      </c>
      <c r="E39" s="66">
        <f t="shared" si="1"/>
        <v>80000</v>
      </c>
      <c r="F39" s="66">
        <f t="shared" si="2"/>
        <v>0</v>
      </c>
      <c r="G39" s="158">
        <f aca="true" t="shared" si="23" ref="G39:BD39">G40</f>
        <v>0</v>
      </c>
      <c r="H39" s="158">
        <f t="shared" si="23"/>
        <v>0</v>
      </c>
      <c r="I39" s="158">
        <f t="shared" si="23"/>
        <v>0</v>
      </c>
      <c r="J39" s="158">
        <f t="shared" si="23"/>
        <v>0</v>
      </c>
      <c r="K39" s="66">
        <f t="shared" si="4"/>
        <v>80000</v>
      </c>
      <c r="L39" s="158">
        <f t="shared" si="23"/>
        <v>30000</v>
      </c>
      <c r="M39" s="158">
        <f t="shared" si="23"/>
        <v>0</v>
      </c>
      <c r="N39" s="158">
        <f t="shared" si="23"/>
        <v>0</v>
      </c>
      <c r="O39" s="158">
        <f t="shared" si="23"/>
        <v>0</v>
      </c>
      <c r="P39" s="158">
        <f t="shared" si="23"/>
        <v>0</v>
      </c>
      <c r="Q39" s="158">
        <f t="shared" si="23"/>
        <v>0</v>
      </c>
      <c r="R39" s="158">
        <f t="shared" si="23"/>
        <v>0</v>
      </c>
      <c r="S39" s="158">
        <f t="shared" si="23"/>
        <v>0</v>
      </c>
      <c r="T39" s="158">
        <f t="shared" si="23"/>
        <v>0</v>
      </c>
      <c r="U39" s="158">
        <f t="shared" si="23"/>
        <v>50000</v>
      </c>
      <c r="V39" s="66">
        <f t="shared" si="5"/>
        <v>0</v>
      </c>
      <c r="W39" s="158">
        <f t="shared" si="23"/>
        <v>0</v>
      </c>
      <c r="X39" s="158">
        <f t="shared" si="23"/>
        <v>0</v>
      </c>
      <c r="Y39" s="158">
        <f t="shared" si="23"/>
        <v>0</v>
      </c>
      <c r="Z39" s="158">
        <f t="shared" si="23"/>
        <v>0</v>
      </c>
      <c r="AA39" s="158">
        <f t="shared" si="23"/>
        <v>0</v>
      </c>
      <c r="AB39" s="158">
        <f t="shared" si="23"/>
        <v>0</v>
      </c>
      <c r="AC39" s="158">
        <f t="shared" si="23"/>
        <v>0</v>
      </c>
      <c r="AD39" s="158">
        <f t="shared" si="23"/>
        <v>0</v>
      </c>
      <c r="AE39" s="158">
        <f t="shared" si="23"/>
        <v>0</v>
      </c>
      <c r="AF39" s="158">
        <f t="shared" si="23"/>
        <v>0</v>
      </c>
      <c r="AG39" s="158">
        <f t="shared" si="23"/>
        <v>0</v>
      </c>
      <c r="AH39" s="158">
        <f t="shared" si="23"/>
        <v>0</v>
      </c>
      <c r="AI39" s="158">
        <f t="shared" si="23"/>
        <v>0</v>
      </c>
      <c r="AJ39" s="158">
        <f t="shared" si="23"/>
        <v>0</v>
      </c>
      <c r="AK39" s="158">
        <f t="shared" si="23"/>
        <v>0</v>
      </c>
      <c r="AL39" s="158">
        <f t="shared" si="23"/>
        <v>0</v>
      </c>
      <c r="AM39" s="66">
        <f t="shared" si="6"/>
        <v>0</v>
      </c>
      <c r="AN39" s="158">
        <f t="shared" si="23"/>
        <v>0</v>
      </c>
      <c r="AO39" s="158">
        <f t="shared" si="23"/>
        <v>0</v>
      </c>
      <c r="AP39" s="158">
        <f t="shared" si="23"/>
        <v>0</v>
      </c>
      <c r="AQ39" s="158">
        <f t="shared" si="23"/>
        <v>0</v>
      </c>
      <c r="AR39" s="158">
        <f t="shared" si="23"/>
        <v>0</v>
      </c>
      <c r="AS39" s="158">
        <f t="shared" si="23"/>
        <v>0</v>
      </c>
      <c r="AT39" s="158">
        <f t="shared" si="23"/>
        <v>0</v>
      </c>
      <c r="AU39" s="158">
        <f t="shared" si="23"/>
        <v>0</v>
      </c>
      <c r="AV39" s="158">
        <f t="shared" si="23"/>
        <v>0</v>
      </c>
      <c r="AW39" s="158">
        <f t="shared" si="23"/>
        <v>0</v>
      </c>
      <c r="AX39" s="158">
        <f t="shared" si="23"/>
        <v>0</v>
      </c>
      <c r="AY39" s="158">
        <f t="shared" si="23"/>
        <v>0</v>
      </c>
      <c r="AZ39" s="158">
        <f t="shared" si="23"/>
        <v>0</v>
      </c>
      <c r="BA39" s="158">
        <f t="shared" si="23"/>
        <v>0</v>
      </c>
      <c r="BB39" s="158">
        <f t="shared" si="23"/>
        <v>0</v>
      </c>
      <c r="BC39" s="158">
        <f t="shared" si="23"/>
        <v>0</v>
      </c>
      <c r="BD39" s="158">
        <f t="shared" si="23"/>
        <v>0</v>
      </c>
    </row>
    <row r="40" spans="1:56" ht="28.5" customHeight="1">
      <c r="A40" s="141" t="s">
        <v>448</v>
      </c>
      <c r="B40" s="141" t="s">
        <v>425</v>
      </c>
      <c r="C40" s="141" t="s">
        <v>427</v>
      </c>
      <c r="D40" s="135" t="s">
        <v>398</v>
      </c>
      <c r="E40" s="66">
        <f t="shared" si="1"/>
        <v>80000</v>
      </c>
      <c r="F40" s="66">
        <f t="shared" si="2"/>
        <v>0</v>
      </c>
      <c r="G40" s="158"/>
      <c r="H40" s="158"/>
      <c r="I40" s="158"/>
      <c r="J40" s="158"/>
      <c r="K40" s="66">
        <f t="shared" si="4"/>
        <v>80000</v>
      </c>
      <c r="L40" s="158">
        <v>30000</v>
      </c>
      <c r="M40" s="158"/>
      <c r="N40" s="158"/>
      <c r="O40" s="158"/>
      <c r="P40" s="158"/>
      <c r="Q40" s="158"/>
      <c r="R40" s="158"/>
      <c r="S40" s="158"/>
      <c r="T40" s="158"/>
      <c r="U40" s="158">
        <v>50000</v>
      </c>
      <c r="V40" s="66">
        <f t="shared" si="5"/>
        <v>0</v>
      </c>
      <c r="W40" s="169"/>
      <c r="X40" s="169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66">
        <f t="shared" si="6"/>
        <v>0</v>
      </c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</row>
    <row r="41" spans="1:56" ht="28.5" customHeight="1">
      <c r="A41" s="141" t="s">
        <v>448</v>
      </c>
      <c r="B41" s="141" t="s">
        <v>422</v>
      </c>
      <c r="C41" s="140"/>
      <c r="D41" s="135" t="s">
        <v>399</v>
      </c>
      <c r="E41" s="66">
        <f t="shared" si="1"/>
        <v>170000</v>
      </c>
      <c r="F41" s="66">
        <f t="shared" si="2"/>
        <v>0</v>
      </c>
      <c r="G41" s="158">
        <f aca="true" t="shared" si="24" ref="G41:BD41">G42</f>
        <v>0</v>
      </c>
      <c r="H41" s="158">
        <f t="shared" si="24"/>
        <v>0</v>
      </c>
      <c r="I41" s="158">
        <f t="shared" si="24"/>
        <v>0</v>
      </c>
      <c r="J41" s="158">
        <f t="shared" si="24"/>
        <v>0</v>
      </c>
      <c r="K41" s="66">
        <f t="shared" si="4"/>
        <v>170000</v>
      </c>
      <c r="L41" s="158">
        <f t="shared" si="24"/>
        <v>0</v>
      </c>
      <c r="M41" s="158">
        <f t="shared" si="24"/>
        <v>0</v>
      </c>
      <c r="N41" s="158">
        <f t="shared" si="24"/>
        <v>0</v>
      </c>
      <c r="O41" s="158">
        <f t="shared" si="24"/>
        <v>0</v>
      </c>
      <c r="P41" s="158">
        <f t="shared" si="24"/>
        <v>0</v>
      </c>
      <c r="Q41" s="158">
        <f t="shared" si="24"/>
        <v>0</v>
      </c>
      <c r="R41" s="158">
        <f t="shared" si="24"/>
        <v>0</v>
      </c>
      <c r="S41" s="158">
        <f t="shared" si="24"/>
        <v>0</v>
      </c>
      <c r="T41" s="158">
        <f t="shared" si="24"/>
        <v>0</v>
      </c>
      <c r="U41" s="158">
        <f t="shared" si="24"/>
        <v>170000</v>
      </c>
      <c r="V41" s="66">
        <f t="shared" si="5"/>
        <v>0</v>
      </c>
      <c r="W41" s="158">
        <f t="shared" si="24"/>
        <v>0</v>
      </c>
      <c r="X41" s="158">
        <f t="shared" si="24"/>
        <v>0</v>
      </c>
      <c r="Y41" s="158">
        <f t="shared" si="24"/>
        <v>0</v>
      </c>
      <c r="Z41" s="158">
        <f t="shared" si="24"/>
        <v>0</v>
      </c>
      <c r="AA41" s="158">
        <f t="shared" si="24"/>
        <v>0</v>
      </c>
      <c r="AB41" s="158">
        <f t="shared" si="24"/>
        <v>0</v>
      </c>
      <c r="AC41" s="158">
        <f t="shared" si="24"/>
        <v>0</v>
      </c>
      <c r="AD41" s="158">
        <f t="shared" si="24"/>
        <v>0</v>
      </c>
      <c r="AE41" s="158">
        <f t="shared" si="24"/>
        <v>0</v>
      </c>
      <c r="AF41" s="158">
        <f t="shared" si="24"/>
        <v>0</v>
      </c>
      <c r="AG41" s="158">
        <f t="shared" si="24"/>
        <v>0</v>
      </c>
      <c r="AH41" s="158">
        <f t="shared" si="24"/>
        <v>0</v>
      </c>
      <c r="AI41" s="158">
        <f t="shared" si="24"/>
        <v>0</v>
      </c>
      <c r="AJ41" s="158">
        <f t="shared" si="24"/>
        <v>0</v>
      </c>
      <c r="AK41" s="158">
        <f t="shared" si="24"/>
        <v>0</v>
      </c>
      <c r="AL41" s="158">
        <f t="shared" si="24"/>
        <v>0</v>
      </c>
      <c r="AM41" s="66">
        <f t="shared" si="6"/>
        <v>0</v>
      </c>
      <c r="AN41" s="158">
        <f t="shared" si="24"/>
        <v>0</v>
      </c>
      <c r="AO41" s="158">
        <f t="shared" si="24"/>
        <v>0</v>
      </c>
      <c r="AP41" s="158">
        <f t="shared" si="24"/>
        <v>0</v>
      </c>
      <c r="AQ41" s="158">
        <f t="shared" si="24"/>
        <v>0</v>
      </c>
      <c r="AR41" s="158">
        <f t="shared" si="24"/>
        <v>0</v>
      </c>
      <c r="AS41" s="158">
        <f t="shared" si="24"/>
        <v>0</v>
      </c>
      <c r="AT41" s="158">
        <f t="shared" si="24"/>
        <v>0</v>
      </c>
      <c r="AU41" s="158">
        <f t="shared" si="24"/>
        <v>0</v>
      </c>
      <c r="AV41" s="158">
        <f t="shared" si="24"/>
        <v>0</v>
      </c>
      <c r="AW41" s="158">
        <f t="shared" si="24"/>
        <v>0</v>
      </c>
      <c r="AX41" s="158">
        <f t="shared" si="24"/>
        <v>0</v>
      </c>
      <c r="AY41" s="158">
        <f t="shared" si="24"/>
        <v>0</v>
      </c>
      <c r="AZ41" s="158">
        <f t="shared" si="24"/>
        <v>0</v>
      </c>
      <c r="BA41" s="158">
        <f t="shared" si="24"/>
        <v>0</v>
      </c>
      <c r="BB41" s="158">
        <f t="shared" si="24"/>
        <v>0</v>
      </c>
      <c r="BC41" s="158">
        <f t="shared" si="24"/>
        <v>0</v>
      </c>
      <c r="BD41" s="158">
        <f t="shared" si="24"/>
        <v>0</v>
      </c>
    </row>
    <row r="42" spans="1:56" ht="28.5" customHeight="1">
      <c r="A42" s="141" t="s">
        <v>448</v>
      </c>
      <c r="B42" s="141" t="s">
        <v>422</v>
      </c>
      <c r="C42" s="141" t="s">
        <v>425</v>
      </c>
      <c r="D42" s="135" t="s">
        <v>400</v>
      </c>
      <c r="E42" s="66">
        <f t="shared" si="1"/>
        <v>170000</v>
      </c>
      <c r="F42" s="66">
        <f t="shared" si="2"/>
        <v>0</v>
      </c>
      <c r="G42" s="158"/>
      <c r="H42" s="158"/>
      <c r="I42" s="158"/>
      <c r="J42" s="158"/>
      <c r="K42" s="66">
        <f t="shared" si="4"/>
        <v>170000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>
        <v>170000</v>
      </c>
      <c r="V42" s="66">
        <f t="shared" si="5"/>
        <v>0</v>
      </c>
      <c r="W42" s="169"/>
      <c r="X42" s="169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66">
        <f t="shared" si="6"/>
        <v>0</v>
      </c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</row>
    <row r="43" spans="1:56" ht="28.5" customHeight="1">
      <c r="A43" s="141" t="s">
        <v>450</v>
      </c>
      <c r="B43" s="140"/>
      <c r="C43" s="140"/>
      <c r="D43" s="135" t="s">
        <v>401</v>
      </c>
      <c r="E43" s="66">
        <f t="shared" si="1"/>
        <v>1391895</v>
      </c>
      <c r="F43" s="66">
        <f t="shared" si="2"/>
        <v>274320</v>
      </c>
      <c r="G43" s="158">
        <f aca="true" t="shared" si="25" ref="G43:BD43">G44+G47+G49+G51</f>
        <v>238320</v>
      </c>
      <c r="H43" s="158">
        <f t="shared" si="25"/>
        <v>0</v>
      </c>
      <c r="I43" s="158">
        <f t="shared" si="25"/>
        <v>0</v>
      </c>
      <c r="J43" s="158">
        <f t="shared" si="25"/>
        <v>36000</v>
      </c>
      <c r="K43" s="66">
        <f t="shared" si="4"/>
        <v>384400</v>
      </c>
      <c r="L43" s="158">
        <f t="shared" si="25"/>
        <v>146940</v>
      </c>
      <c r="M43" s="158">
        <f t="shared" si="25"/>
        <v>0</v>
      </c>
      <c r="N43" s="158">
        <f t="shared" si="25"/>
        <v>0</v>
      </c>
      <c r="O43" s="158">
        <f t="shared" si="25"/>
        <v>0</v>
      </c>
      <c r="P43" s="158">
        <f t="shared" si="25"/>
        <v>0</v>
      </c>
      <c r="Q43" s="158">
        <f t="shared" si="25"/>
        <v>13260</v>
      </c>
      <c r="R43" s="158">
        <f t="shared" si="25"/>
        <v>0</v>
      </c>
      <c r="S43" s="158">
        <f t="shared" si="25"/>
        <v>0</v>
      </c>
      <c r="T43" s="158">
        <f t="shared" si="25"/>
        <v>0</v>
      </c>
      <c r="U43" s="158">
        <f t="shared" si="25"/>
        <v>224200</v>
      </c>
      <c r="V43" s="66">
        <f t="shared" si="5"/>
        <v>733175</v>
      </c>
      <c r="W43" s="158">
        <f t="shared" si="25"/>
        <v>439560</v>
      </c>
      <c r="X43" s="158">
        <f t="shared" si="25"/>
        <v>0</v>
      </c>
      <c r="Y43" s="158">
        <f t="shared" si="25"/>
        <v>0</v>
      </c>
      <c r="Z43" s="158">
        <f t="shared" si="25"/>
        <v>293615</v>
      </c>
      <c r="AA43" s="158">
        <f t="shared" si="25"/>
        <v>0</v>
      </c>
      <c r="AB43" s="158">
        <f t="shared" si="25"/>
        <v>0</v>
      </c>
      <c r="AC43" s="158">
        <f t="shared" si="25"/>
        <v>0</v>
      </c>
      <c r="AD43" s="158">
        <f t="shared" si="25"/>
        <v>0</v>
      </c>
      <c r="AE43" s="158">
        <f t="shared" si="25"/>
        <v>0</v>
      </c>
      <c r="AF43" s="158">
        <f t="shared" si="25"/>
        <v>0</v>
      </c>
      <c r="AG43" s="158">
        <f t="shared" si="25"/>
        <v>0</v>
      </c>
      <c r="AH43" s="158">
        <f t="shared" si="25"/>
        <v>0</v>
      </c>
      <c r="AI43" s="158">
        <f t="shared" si="25"/>
        <v>0</v>
      </c>
      <c r="AJ43" s="158">
        <f t="shared" si="25"/>
        <v>0</v>
      </c>
      <c r="AK43" s="158">
        <f t="shared" si="25"/>
        <v>0</v>
      </c>
      <c r="AL43" s="158">
        <f t="shared" si="25"/>
        <v>0</v>
      </c>
      <c r="AM43" s="66">
        <f t="shared" si="6"/>
        <v>0</v>
      </c>
      <c r="AN43" s="158">
        <f t="shared" si="25"/>
        <v>0</v>
      </c>
      <c r="AO43" s="158">
        <f t="shared" si="25"/>
        <v>0</v>
      </c>
      <c r="AP43" s="158">
        <f t="shared" si="25"/>
        <v>0</v>
      </c>
      <c r="AQ43" s="158">
        <f t="shared" si="25"/>
        <v>0</v>
      </c>
      <c r="AR43" s="158">
        <f t="shared" si="25"/>
        <v>0</v>
      </c>
      <c r="AS43" s="158">
        <f t="shared" si="25"/>
        <v>0</v>
      </c>
      <c r="AT43" s="158">
        <f t="shared" si="25"/>
        <v>0</v>
      </c>
      <c r="AU43" s="158">
        <f t="shared" si="25"/>
        <v>0</v>
      </c>
      <c r="AV43" s="158">
        <f t="shared" si="25"/>
        <v>0</v>
      </c>
      <c r="AW43" s="158">
        <f t="shared" si="25"/>
        <v>0</v>
      </c>
      <c r="AX43" s="158">
        <f t="shared" si="25"/>
        <v>0</v>
      </c>
      <c r="AY43" s="158">
        <f t="shared" si="25"/>
        <v>0</v>
      </c>
      <c r="AZ43" s="158">
        <f t="shared" si="25"/>
        <v>0</v>
      </c>
      <c r="BA43" s="158">
        <f t="shared" si="25"/>
        <v>0</v>
      </c>
      <c r="BB43" s="158">
        <f t="shared" si="25"/>
        <v>0</v>
      </c>
      <c r="BC43" s="158">
        <f t="shared" si="25"/>
        <v>0</v>
      </c>
      <c r="BD43" s="158">
        <f t="shared" si="25"/>
        <v>0</v>
      </c>
    </row>
    <row r="44" spans="1:56" ht="28.5" customHeight="1">
      <c r="A44" s="141" t="s">
        <v>450</v>
      </c>
      <c r="B44" s="141" t="s">
        <v>425</v>
      </c>
      <c r="C44" s="140"/>
      <c r="D44" s="135" t="s">
        <v>402</v>
      </c>
      <c r="E44" s="66">
        <f t="shared" si="1"/>
        <v>301140</v>
      </c>
      <c r="F44" s="66">
        <f t="shared" si="2"/>
        <v>274320</v>
      </c>
      <c r="G44" s="158">
        <f aca="true" t="shared" si="26" ref="G44:BD44">G45+G46</f>
        <v>238320</v>
      </c>
      <c r="H44" s="158">
        <f t="shared" si="26"/>
        <v>0</v>
      </c>
      <c r="I44" s="158">
        <f t="shared" si="26"/>
        <v>0</v>
      </c>
      <c r="J44" s="158">
        <f t="shared" si="26"/>
        <v>36000</v>
      </c>
      <c r="K44" s="66">
        <f t="shared" si="4"/>
        <v>26700</v>
      </c>
      <c r="L44" s="158">
        <f t="shared" si="26"/>
        <v>11940</v>
      </c>
      <c r="M44" s="158">
        <f t="shared" si="26"/>
        <v>0</v>
      </c>
      <c r="N44" s="158">
        <f t="shared" si="26"/>
        <v>0</v>
      </c>
      <c r="O44" s="158">
        <f t="shared" si="26"/>
        <v>0</v>
      </c>
      <c r="P44" s="158">
        <f t="shared" si="26"/>
        <v>0</v>
      </c>
      <c r="Q44" s="158">
        <f t="shared" si="26"/>
        <v>13260</v>
      </c>
      <c r="R44" s="158">
        <f t="shared" si="26"/>
        <v>0</v>
      </c>
      <c r="S44" s="158">
        <f t="shared" si="26"/>
        <v>0</v>
      </c>
      <c r="T44" s="158">
        <f t="shared" si="26"/>
        <v>0</v>
      </c>
      <c r="U44" s="158">
        <f t="shared" si="26"/>
        <v>1500</v>
      </c>
      <c r="V44" s="66">
        <f t="shared" si="5"/>
        <v>120</v>
      </c>
      <c r="W44" s="158">
        <f t="shared" si="26"/>
        <v>120</v>
      </c>
      <c r="X44" s="158">
        <f t="shared" si="26"/>
        <v>0</v>
      </c>
      <c r="Y44" s="158">
        <f t="shared" si="26"/>
        <v>0</v>
      </c>
      <c r="Z44" s="158">
        <f t="shared" si="26"/>
        <v>0</v>
      </c>
      <c r="AA44" s="158">
        <f t="shared" si="26"/>
        <v>0</v>
      </c>
      <c r="AB44" s="158">
        <f t="shared" si="26"/>
        <v>0</v>
      </c>
      <c r="AC44" s="158">
        <f t="shared" si="26"/>
        <v>0</v>
      </c>
      <c r="AD44" s="158">
        <f t="shared" si="26"/>
        <v>0</v>
      </c>
      <c r="AE44" s="158">
        <f t="shared" si="26"/>
        <v>0</v>
      </c>
      <c r="AF44" s="158">
        <f t="shared" si="26"/>
        <v>0</v>
      </c>
      <c r="AG44" s="158">
        <f t="shared" si="26"/>
        <v>0</v>
      </c>
      <c r="AH44" s="158">
        <f t="shared" si="26"/>
        <v>0</v>
      </c>
      <c r="AI44" s="158">
        <f t="shared" si="26"/>
        <v>0</v>
      </c>
      <c r="AJ44" s="158">
        <f t="shared" si="26"/>
        <v>0</v>
      </c>
      <c r="AK44" s="158">
        <f t="shared" si="26"/>
        <v>0</v>
      </c>
      <c r="AL44" s="158">
        <f t="shared" si="26"/>
        <v>0</v>
      </c>
      <c r="AM44" s="66">
        <f t="shared" si="6"/>
        <v>0</v>
      </c>
      <c r="AN44" s="158">
        <f t="shared" si="26"/>
        <v>0</v>
      </c>
      <c r="AO44" s="158">
        <f t="shared" si="26"/>
        <v>0</v>
      </c>
      <c r="AP44" s="158">
        <f t="shared" si="26"/>
        <v>0</v>
      </c>
      <c r="AQ44" s="158">
        <f t="shared" si="26"/>
        <v>0</v>
      </c>
      <c r="AR44" s="158">
        <f t="shared" si="26"/>
        <v>0</v>
      </c>
      <c r="AS44" s="158">
        <f t="shared" si="26"/>
        <v>0</v>
      </c>
      <c r="AT44" s="158">
        <f t="shared" si="26"/>
        <v>0</v>
      </c>
      <c r="AU44" s="158">
        <f t="shared" si="26"/>
        <v>0</v>
      </c>
      <c r="AV44" s="158">
        <f t="shared" si="26"/>
        <v>0</v>
      </c>
      <c r="AW44" s="158">
        <f t="shared" si="26"/>
        <v>0</v>
      </c>
      <c r="AX44" s="158">
        <f t="shared" si="26"/>
        <v>0</v>
      </c>
      <c r="AY44" s="158">
        <f t="shared" si="26"/>
        <v>0</v>
      </c>
      <c r="AZ44" s="158">
        <f t="shared" si="26"/>
        <v>0</v>
      </c>
      <c r="BA44" s="158">
        <f t="shared" si="26"/>
        <v>0</v>
      </c>
      <c r="BB44" s="158">
        <f t="shared" si="26"/>
        <v>0</v>
      </c>
      <c r="BC44" s="158">
        <f t="shared" si="26"/>
        <v>0</v>
      </c>
      <c r="BD44" s="158">
        <f t="shared" si="26"/>
        <v>0</v>
      </c>
    </row>
    <row r="45" spans="1:56" ht="28.5" customHeight="1">
      <c r="A45" s="141" t="s">
        <v>450</v>
      </c>
      <c r="B45" s="141" t="s">
        <v>425</v>
      </c>
      <c r="C45" s="141" t="s">
        <v>452</v>
      </c>
      <c r="D45" s="135" t="s">
        <v>403</v>
      </c>
      <c r="E45" s="66">
        <f t="shared" si="1"/>
        <v>299640</v>
      </c>
      <c r="F45" s="66">
        <f t="shared" si="2"/>
        <v>274320</v>
      </c>
      <c r="G45" s="158">
        <v>238320</v>
      </c>
      <c r="H45" s="158"/>
      <c r="I45" s="158"/>
      <c r="J45" s="158">
        <v>36000</v>
      </c>
      <c r="K45" s="66">
        <f t="shared" si="4"/>
        <v>25200</v>
      </c>
      <c r="L45" s="158">
        <v>11940</v>
      </c>
      <c r="M45" s="158"/>
      <c r="N45" s="158"/>
      <c r="O45" s="158"/>
      <c r="P45" s="158"/>
      <c r="Q45" s="158">
        <v>13260</v>
      </c>
      <c r="R45" s="158"/>
      <c r="S45" s="158"/>
      <c r="T45" s="158"/>
      <c r="U45" s="158"/>
      <c r="V45" s="66">
        <f t="shared" si="5"/>
        <v>120</v>
      </c>
      <c r="W45" s="169">
        <v>120</v>
      </c>
      <c r="X45" s="169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66">
        <f t="shared" si="6"/>
        <v>0</v>
      </c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</row>
    <row r="46" spans="1:56" ht="28.5" customHeight="1">
      <c r="A46" s="141" t="s">
        <v>450</v>
      </c>
      <c r="B46" s="141" t="s">
        <v>425</v>
      </c>
      <c r="C46" s="141" t="s">
        <v>427</v>
      </c>
      <c r="D46" s="135" t="s">
        <v>404</v>
      </c>
      <c r="E46" s="66">
        <f t="shared" si="1"/>
        <v>1500</v>
      </c>
      <c r="F46" s="66">
        <f t="shared" si="2"/>
        <v>0</v>
      </c>
      <c r="G46" s="158"/>
      <c r="H46" s="158"/>
      <c r="I46" s="158"/>
      <c r="J46" s="158"/>
      <c r="K46" s="66">
        <f t="shared" si="4"/>
        <v>1500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>
        <v>1500</v>
      </c>
      <c r="V46" s="66">
        <f t="shared" si="5"/>
        <v>0</v>
      </c>
      <c r="W46" s="169"/>
      <c r="X46" s="169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66">
        <f t="shared" si="6"/>
        <v>0</v>
      </c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</row>
    <row r="47" spans="1:56" ht="28.5" customHeight="1">
      <c r="A47" s="141" t="s">
        <v>450</v>
      </c>
      <c r="B47" s="141" t="s">
        <v>443</v>
      </c>
      <c r="C47" s="140"/>
      <c r="D47" s="135" t="s">
        <v>405</v>
      </c>
      <c r="E47" s="66">
        <f t="shared" si="1"/>
        <v>6000</v>
      </c>
      <c r="F47" s="66">
        <f t="shared" si="2"/>
        <v>0</v>
      </c>
      <c r="G47" s="158">
        <f aca="true" t="shared" si="27" ref="G47:BD47">G48</f>
        <v>0</v>
      </c>
      <c r="H47" s="158">
        <f t="shared" si="27"/>
        <v>0</v>
      </c>
      <c r="I47" s="158">
        <f t="shared" si="27"/>
        <v>0</v>
      </c>
      <c r="J47" s="158">
        <f t="shared" si="27"/>
        <v>0</v>
      </c>
      <c r="K47" s="66">
        <f t="shared" si="4"/>
        <v>6000</v>
      </c>
      <c r="L47" s="158">
        <f t="shared" si="27"/>
        <v>0</v>
      </c>
      <c r="M47" s="158">
        <f t="shared" si="27"/>
        <v>0</v>
      </c>
      <c r="N47" s="158">
        <f t="shared" si="27"/>
        <v>0</v>
      </c>
      <c r="O47" s="158">
        <f t="shared" si="27"/>
        <v>0</v>
      </c>
      <c r="P47" s="158">
        <f t="shared" si="27"/>
        <v>0</v>
      </c>
      <c r="Q47" s="158">
        <f t="shared" si="27"/>
        <v>0</v>
      </c>
      <c r="R47" s="158">
        <f t="shared" si="27"/>
        <v>0</v>
      </c>
      <c r="S47" s="158">
        <f t="shared" si="27"/>
        <v>0</v>
      </c>
      <c r="T47" s="158">
        <f t="shared" si="27"/>
        <v>0</v>
      </c>
      <c r="U47" s="158">
        <f t="shared" si="27"/>
        <v>6000</v>
      </c>
      <c r="V47" s="66">
        <f t="shared" si="5"/>
        <v>0</v>
      </c>
      <c r="W47" s="158">
        <f t="shared" si="27"/>
        <v>0</v>
      </c>
      <c r="X47" s="158">
        <f t="shared" si="27"/>
        <v>0</v>
      </c>
      <c r="Y47" s="158">
        <f t="shared" si="27"/>
        <v>0</v>
      </c>
      <c r="Z47" s="158">
        <f t="shared" si="27"/>
        <v>0</v>
      </c>
      <c r="AA47" s="158">
        <f t="shared" si="27"/>
        <v>0</v>
      </c>
      <c r="AB47" s="158">
        <f t="shared" si="27"/>
        <v>0</v>
      </c>
      <c r="AC47" s="158">
        <f t="shared" si="27"/>
        <v>0</v>
      </c>
      <c r="AD47" s="158">
        <f t="shared" si="27"/>
        <v>0</v>
      </c>
      <c r="AE47" s="158">
        <f t="shared" si="27"/>
        <v>0</v>
      </c>
      <c r="AF47" s="158">
        <f t="shared" si="27"/>
        <v>0</v>
      </c>
      <c r="AG47" s="158">
        <f t="shared" si="27"/>
        <v>0</v>
      </c>
      <c r="AH47" s="158">
        <f t="shared" si="27"/>
        <v>0</v>
      </c>
      <c r="AI47" s="158">
        <f t="shared" si="27"/>
        <v>0</v>
      </c>
      <c r="AJ47" s="158">
        <f t="shared" si="27"/>
        <v>0</v>
      </c>
      <c r="AK47" s="158">
        <f t="shared" si="27"/>
        <v>0</v>
      </c>
      <c r="AL47" s="158">
        <f t="shared" si="27"/>
        <v>0</v>
      </c>
      <c r="AM47" s="66">
        <f t="shared" si="6"/>
        <v>0</v>
      </c>
      <c r="AN47" s="158">
        <f t="shared" si="27"/>
        <v>0</v>
      </c>
      <c r="AO47" s="158">
        <f t="shared" si="27"/>
        <v>0</v>
      </c>
      <c r="AP47" s="158">
        <f t="shared" si="27"/>
        <v>0</v>
      </c>
      <c r="AQ47" s="158">
        <f t="shared" si="27"/>
        <v>0</v>
      </c>
      <c r="AR47" s="158">
        <f t="shared" si="27"/>
        <v>0</v>
      </c>
      <c r="AS47" s="158">
        <f t="shared" si="27"/>
        <v>0</v>
      </c>
      <c r="AT47" s="158">
        <f t="shared" si="27"/>
        <v>0</v>
      </c>
      <c r="AU47" s="158">
        <f t="shared" si="27"/>
        <v>0</v>
      </c>
      <c r="AV47" s="158">
        <f t="shared" si="27"/>
        <v>0</v>
      </c>
      <c r="AW47" s="158">
        <f t="shared" si="27"/>
        <v>0</v>
      </c>
      <c r="AX47" s="158">
        <f t="shared" si="27"/>
        <v>0</v>
      </c>
      <c r="AY47" s="158">
        <f t="shared" si="27"/>
        <v>0</v>
      </c>
      <c r="AZ47" s="158">
        <f t="shared" si="27"/>
        <v>0</v>
      </c>
      <c r="BA47" s="158">
        <f t="shared" si="27"/>
        <v>0</v>
      </c>
      <c r="BB47" s="158">
        <f t="shared" si="27"/>
        <v>0</v>
      </c>
      <c r="BC47" s="158">
        <f t="shared" si="27"/>
        <v>0</v>
      </c>
      <c r="BD47" s="158">
        <f t="shared" si="27"/>
        <v>0</v>
      </c>
    </row>
    <row r="48" spans="1:56" ht="28.5" customHeight="1">
      <c r="A48" s="141" t="s">
        <v>450</v>
      </c>
      <c r="B48" s="141" t="s">
        <v>443</v>
      </c>
      <c r="C48" s="141" t="s">
        <v>427</v>
      </c>
      <c r="D48" s="135" t="s">
        <v>406</v>
      </c>
      <c r="E48" s="66">
        <f t="shared" si="1"/>
        <v>6000</v>
      </c>
      <c r="F48" s="66">
        <f t="shared" si="2"/>
        <v>0</v>
      </c>
      <c r="G48" s="158"/>
      <c r="H48" s="158"/>
      <c r="I48" s="158"/>
      <c r="J48" s="158"/>
      <c r="K48" s="66">
        <f t="shared" si="4"/>
        <v>6000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>
        <v>6000</v>
      </c>
      <c r="V48" s="66">
        <f t="shared" si="5"/>
        <v>0</v>
      </c>
      <c r="W48" s="169"/>
      <c r="X48" s="169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66">
        <f t="shared" si="6"/>
        <v>0</v>
      </c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</row>
    <row r="49" spans="1:56" ht="28.5" customHeight="1">
      <c r="A49" s="141" t="s">
        <v>450</v>
      </c>
      <c r="B49" s="141" t="s">
        <v>422</v>
      </c>
      <c r="C49" s="140"/>
      <c r="D49" s="135" t="s">
        <v>407</v>
      </c>
      <c r="E49" s="66">
        <f t="shared" si="1"/>
        <v>201700</v>
      </c>
      <c r="F49" s="66">
        <f t="shared" si="2"/>
        <v>0</v>
      </c>
      <c r="G49" s="158">
        <f aca="true" t="shared" si="28" ref="G49:BD49">G50</f>
        <v>0</v>
      </c>
      <c r="H49" s="158">
        <f t="shared" si="28"/>
        <v>0</v>
      </c>
      <c r="I49" s="158">
        <f t="shared" si="28"/>
        <v>0</v>
      </c>
      <c r="J49" s="158">
        <f t="shared" si="28"/>
        <v>0</v>
      </c>
      <c r="K49" s="66">
        <f t="shared" si="4"/>
        <v>201700</v>
      </c>
      <c r="L49" s="158">
        <f t="shared" si="28"/>
        <v>45000</v>
      </c>
      <c r="M49" s="158">
        <f t="shared" si="28"/>
        <v>0</v>
      </c>
      <c r="N49" s="158">
        <f t="shared" si="28"/>
        <v>0</v>
      </c>
      <c r="O49" s="158">
        <f t="shared" si="28"/>
        <v>0</v>
      </c>
      <c r="P49" s="158">
        <f t="shared" si="28"/>
        <v>0</v>
      </c>
      <c r="Q49" s="158">
        <f t="shared" si="28"/>
        <v>0</v>
      </c>
      <c r="R49" s="158">
        <f t="shared" si="28"/>
        <v>0</v>
      </c>
      <c r="S49" s="158">
        <f t="shared" si="28"/>
        <v>0</v>
      </c>
      <c r="T49" s="158">
        <f t="shared" si="28"/>
        <v>0</v>
      </c>
      <c r="U49" s="158">
        <f t="shared" si="28"/>
        <v>156700</v>
      </c>
      <c r="V49" s="66">
        <f t="shared" si="5"/>
        <v>0</v>
      </c>
      <c r="W49" s="158">
        <f t="shared" si="28"/>
        <v>0</v>
      </c>
      <c r="X49" s="158">
        <f t="shared" si="28"/>
        <v>0</v>
      </c>
      <c r="Y49" s="158">
        <f t="shared" si="28"/>
        <v>0</v>
      </c>
      <c r="Z49" s="158">
        <f t="shared" si="28"/>
        <v>0</v>
      </c>
      <c r="AA49" s="158">
        <f t="shared" si="28"/>
        <v>0</v>
      </c>
      <c r="AB49" s="158">
        <f t="shared" si="28"/>
        <v>0</v>
      </c>
      <c r="AC49" s="158">
        <f t="shared" si="28"/>
        <v>0</v>
      </c>
      <c r="AD49" s="158">
        <f t="shared" si="28"/>
        <v>0</v>
      </c>
      <c r="AE49" s="158">
        <f t="shared" si="28"/>
        <v>0</v>
      </c>
      <c r="AF49" s="158">
        <f t="shared" si="28"/>
        <v>0</v>
      </c>
      <c r="AG49" s="158">
        <f t="shared" si="28"/>
        <v>0</v>
      </c>
      <c r="AH49" s="158">
        <f t="shared" si="28"/>
        <v>0</v>
      </c>
      <c r="AI49" s="158">
        <f t="shared" si="28"/>
        <v>0</v>
      </c>
      <c r="AJ49" s="158">
        <f t="shared" si="28"/>
        <v>0</v>
      </c>
      <c r="AK49" s="158">
        <f t="shared" si="28"/>
        <v>0</v>
      </c>
      <c r="AL49" s="158">
        <f t="shared" si="28"/>
        <v>0</v>
      </c>
      <c r="AM49" s="66">
        <f t="shared" si="6"/>
        <v>0</v>
      </c>
      <c r="AN49" s="158">
        <f t="shared" si="28"/>
        <v>0</v>
      </c>
      <c r="AO49" s="158">
        <f t="shared" si="28"/>
        <v>0</v>
      </c>
      <c r="AP49" s="158">
        <f t="shared" si="28"/>
        <v>0</v>
      </c>
      <c r="AQ49" s="158">
        <f t="shared" si="28"/>
        <v>0</v>
      </c>
      <c r="AR49" s="158">
        <f t="shared" si="28"/>
        <v>0</v>
      </c>
      <c r="AS49" s="158">
        <f t="shared" si="28"/>
        <v>0</v>
      </c>
      <c r="AT49" s="158">
        <f t="shared" si="28"/>
        <v>0</v>
      </c>
      <c r="AU49" s="158">
        <f t="shared" si="28"/>
        <v>0</v>
      </c>
      <c r="AV49" s="158">
        <f t="shared" si="28"/>
        <v>0</v>
      </c>
      <c r="AW49" s="158">
        <f t="shared" si="28"/>
        <v>0</v>
      </c>
      <c r="AX49" s="158">
        <f t="shared" si="28"/>
        <v>0</v>
      </c>
      <c r="AY49" s="158">
        <f t="shared" si="28"/>
        <v>0</v>
      </c>
      <c r="AZ49" s="158">
        <f t="shared" si="28"/>
        <v>0</v>
      </c>
      <c r="BA49" s="158">
        <f t="shared" si="28"/>
        <v>0</v>
      </c>
      <c r="BB49" s="158">
        <f t="shared" si="28"/>
        <v>0</v>
      </c>
      <c r="BC49" s="158">
        <f t="shared" si="28"/>
        <v>0</v>
      </c>
      <c r="BD49" s="158">
        <f t="shared" si="28"/>
        <v>0</v>
      </c>
    </row>
    <row r="50" spans="1:56" ht="28.5" customHeight="1">
      <c r="A50" s="141" t="s">
        <v>450</v>
      </c>
      <c r="B50" s="141" t="s">
        <v>422</v>
      </c>
      <c r="C50" s="141" t="s">
        <v>427</v>
      </c>
      <c r="D50" s="135" t="s">
        <v>408</v>
      </c>
      <c r="E50" s="66">
        <f t="shared" si="1"/>
        <v>201700</v>
      </c>
      <c r="F50" s="66">
        <f t="shared" si="2"/>
        <v>0</v>
      </c>
      <c r="G50" s="158"/>
      <c r="H50" s="158"/>
      <c r="I50" s="158"/>
      <c r="J50" s="158"/>
      <c r="K50" s="66">
        <f t="shared" si="4"/>
        <v>201700</v>
      </c>
      <c r="L50" s="158">
        <v>45000</v>
      </c>
      <c r="M50" s="158"/>
      <c r="N50" s="158"/>
      <c r="O50" s="158"/>
      <c r="P50" s="158"/>
      <c r="Q50" s="158"/>
      <c r="R50" s="158"/>
      <c r="S50" s="158"/>
      <c r="T50" s="158"/>
      <c r="U50" s="158">
        <v>156700</v>
      </c>
      <c r="V50" s="66">
        <f t="shared" si="5"/>
        <v>0</v>
      </c>
      <c r="W50" s="169"/>
      <c r="X50" s="169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66">
        <f t="shared" si="6"/>
        <v>0</v>
      </c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</row>
    <row r="51" spans="1:56" ht="28.5" customHeight="1">
      <c r="A51" s="141" t="s">
        <v>450</v>
      </c>
      <c r="B51" s="141" t="s">
        <v>423</v>
      </c>
      <c r="C51" s="140"/>
      <c r="D51" s="135" t="s">
        <v>409</v>
      </c>
      <c r="E51" s="66">
        <f t="shared" si="1"/>
        <v>883055</v>
      </c>
      <c r="F51" s="66">
        <f t="shared" si="2"/>
        <v>0</v>
      </c>
      <c r="G51" s="158">
        <f aca="true" t="shared" si="29" ref="G51:BD51">G52+G53</f>
        <v>0</v>
      </c>
      <c r="H51" s="158">
        <f t="shared" si="29"/>
        <v>0</v>
      </c>
      <c r="I51" s="158">
        <f t="shared" si="29"/>
        <v>0</v>
      </c>
      <c r="J51" s="158">
        <f t="shared" si="29"/>
        <v>0</v>
      </c>
      <c r="K51" s="66">
        <f t="shared" si="4"/>
        <v>150000</v>
      </c>
      <c r="L51" s="158">
        <f t="shared" si="29"/>
        <v>90000</v>
      </c>
      <c r="M51" s="158">
        <f t="shared" si="29"/>
        <v>0</v>
      </c>
      <c r="N51" s="158">
        <f t="shared" si="29"/>
        <v>0</v>
      </c>
      <c r="O51" s="158">
        <f t="shared" si="29"/>
        <v>0</v>
      </c>
      <c r="P51" s="158">
        <f t="shared" si="29"/>
        <v>0</v>
      </c>
      <c r="Q51" s="158">
        <f t="shared" si="29"/>
        <v>0</v>
      </c>
      <c r="R51" s="158">
        <f t="shared" si="29"/>
        <v>0</v>
      </c>
      <c r="S51" s="158">
        <f t="shared" si="29"/>
        <v>0</v>
      </c>
      <c r="T51" s="158">
        <f t="shared" si="29"/>
        <v>0</v>
      </c>
      <c r="U51" s="158">
        <f t="shared" si="29"/>
        <v>60000</v>
      </c>
      <c r="V51" s="66">
        <f t="shared" si="5"/>
        <v>733055</v>
      </c>
      <c r="W51" s="158">
        <f t="shared" si="29"/>
        <v>439440</v>
      </c>
      <c r="X51" s="158">
        <f t="shared" si="29"/>
        <v>0</v>
      </c>
      <c r="Y51" s="158">
        <f t="shared" si="29"/>
        <v>0</v>
      </c>
      <c r="Z51" s="158">
        <f t="shared" si="29"/>
        <v>293615</v>
      </c>
      <c r="AA51" s="158">
        <f t="shared" si="29"/>
        <v>0</v>
      </c>
      <c r="AB51" s="158">
        <f t="shared" si="29"/>
        <v>0</v>
      </c>
      <c r="AC51" s="158">
        <f t="shared" si="29"/>
        <v>0</v>
      </c>
      <c r="AD51" s="158">
        <f t="shared" si="29"/>
        <v>0</v>
      </c>
      <c r="AE51" s="158">
        <f t="shared" si="29"/>
        <v>0</v>
      </c>
      <c r="AF51" s="158">
        <f t="shared" si="29"/>
        <v>0</v>
      </c>
      <c r="AG51" s="158">
        <f t="shared" si="29"/>
        <v>0</v>
      </c>
      <c r="AH51" s="158">
        <f t="shared" si="29"/>
        <v>0</v>
      </c>
      <c r="AI51" s="158">
        <f t="shared" si="29"/>
        <v>0</v>
      </c>
      <c r="AJ51" s="158">
        <f t="shared" si="29"/>
        <v>0</v>
      </c>
      <c r="AK51" s="158">
        <f t="shared" si="29"/>
        <v>0</v>
      </c>
      <c r="AL51" s="158">
        <f t="shared" si="29"/>
        <v>0</v>
      </c>
      <c r="AM51" s="66">
        <f t="shared" si="6"/>
        <v>0</v>
      </c>
      <c r="AN51" s="158">
        <f t="shared" si="29"/>
        <v>0</v>
      </c>
      <c r="AO51" s="158">
        <f t="shared" si="29"/>
        <v>0</v>
      </c>
      <c r="AP51" s="158">
        <f t="shared" si="29"/>
        <v>0</v>
      </c>
      <c r="AQ51" s="158">
        <f t="shared" si="29"/>
        <v>0</v>
      </c>
      <c r="AR51" s="158">
        <f t="shared" si="29"/>
        <v>0</v>
      </c>
      <c r="AS51" s="158">
        <f t="shared" si="29"/>
        <v>0</v>
      </c>
      <c r="AT51" s="158">
        <f t="shared" si="29"/>
        <v>0</v>
      </c>
      <c r="AU51" s="158">
        <f t="shared" si="29"/>
        <v>0</v>
      </c>
      <c r="AV51" s="158">
        <f t="shared" si="29"/>
        <v>0</v>
      </c>
      <c r="AW51" s="158">
        <f t="shared" si="29"/>
        <v>0</v>
      </c>
      <c r="AX51" s="158">
        <f t="shared" si="29"/>
        <v>0</v>
      </c>
      <c r="AY51" s="158">
        <f t="shared" si="29"/>
        <v>0</v>
      </c>
      <c r="AZ51" s="158">
        <f t="shared" si="29"/>
        <v>0</v>
      </c>
      <c r="BA51" s="158">
        <f t="shared" si="29"/>
        <v>0</v>
      </c>
      <c r="BB51" s="158">
        <f t="shared" si="29"/>
        <v>0</v>
      </c>
      <c r="BC51" s="158">
        <f t="shared" si="29"/>
        <v>0</v>
      </c>
      <c r="BD51" s="158">
        <f t="shared" si="29"/>
        <v>0</v>
      </c>
    </row>
    <row r="52" spans="1:56" ht="28.5" customHeight="1">
      <c r="A52" s="141" t="s">
        <v>450</v>
      </c>
      <c r="B52" s="141" t="s">
        <v>423</v>
      </c>
      <c r="C52" s="141" t="s">
        <v>422</v>
      </c>
      <c r="D52" s="135" t="s">
        <v>410</v>
      </c>
      <c r="E52" s="66">
        <f t="shared" si="1"/>
        <v>823055</v>
      </c>
      <c r="F52" s="66">
        <f t="shared" si="2"/>
        <v>0</v>
      </c>
      <c r="G52" s="158"/>
      <c r="H52" s="158"/>
      <c r="I52" s="158"/>
      <c r="J52" s="158"/>
      <c r="K52" s="66">
        <f t="shared" si="4"/>
        <v>90000</v>
      </c>
      <c r="L52" s="158">
        <v>90000</v>
      </c>
      <c r="M52" s="158"/>
      <c r="N52" s="158"/>
      <c r="O52" s="158"/>
      <c r="P52" s="158"/>
      <c r="Q52" s="158"/>
      <c r="R52" s="158"/>
      <c r="S52" s="158"/>
      <c r="T52" s="158"/>
      <c r="U52" s="158"/>
      <c r="V52" s="66">
        <f t="shared" si="5"/>
        <v>733055</v>
      </c>
      <c r="W52" s="158">
        <v>439440</v>
      </c>
      <c r="X52" s="169"/>
      <c r="Y52" s="158"/>
      <c r="Z52" s="158">
        <v>293615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66">
        <f t="shared" si="6"/>
        <v>0</v>
      </c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</row>
    <row r="53" spans="1:56" ht="28.5" customHeight="1">
      <c r="A53" s="141" t="s">
        <v>450</v>
      </c>
      <c r="B53" s="141" t="s">
        <v>423</v>
      </c>
      <c r="C53" s="141" t="s">
        <v>423</v>
      </c>
      <c r="D53" s="135" t="s">
        <v>411</v>
      </c>
      <c r="E53" s="66">
        <f t="shared" si="1"/>
        <v>60000</v>
      </c>
      <c r="F53" s="66">
        <f t="shared" si="2"/>
        <v>0</v>
      </c>
      <c r="G53" s="158"/>
      <c r="H53" s="158"/>
      <c r="I53" s="158"/>
      <c r="J53" s="158"/>
      <c r="K53" s="66">
        <f t="shared" si="4"/>
        <v>60000</v>
      </c>
      <c r="L53" s="158"/>
      <c r="M53" s="158"/>
      <c r="N53" s="158"/>
      <c r="O53" s="158"/>
      <c r="P53" s="158"/>
      <c r="Q53" s="158"/>
      <c r="R53" s="158"/>
      <c r="S53" s="158"/>
      <c r="T53" s="158"/>
      <c r="U53" s="158">
        <v>60000</v>
      </c>
      <c r="V53" s="66">
        <f t="shared" si="5"/>
        <v>0</v>
      </c>
      <c r="W53" s="169"/>
      <c r="X53" s="169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66">
        <f t="shared" si="6"/>
        <v>0</v>
      </c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</row>
    <row r="54" spans="1:56" ht="28.5" customHeight="1">
      <c r="A54" s="141" t="s">
        <v>454</v>
      </c>
      <c r="B54" s="140"/>
      <c r="C54" s="140"/>
      <c r="D54" s="135" t="s">
        <v>412</v>
      </c>
      <c r="E54" s="66">
        <f t="shared" si="1"/>
        <v>26200</v>
      </c>
      <c r="F54" s="66">
        <f t="shared" si="2"/>
        <v>0</v>
      </c>
      <c r="G54" s="158">
        <f aca="true" t="shared" si="30" ref="G54:BD54">G55</f>
        <v>0</v>
      </c>
      <c r="H54" s="158">
        <f t="shared" si="30"/>
        <v>0</v>
      </c>
      <c r="I54" s="158">
        <f t="shared" si="30"/>
        <v>0</v>
      </c>
      <c r="J54" s="158">
        <f t="shared" si="30"/>
        <v>0</v>
      </c>
      <c r="K54" s="66">
        <f t="shared" si="4"/>
        <v>7200</v>
      </c>
      <c r="L54" s="158">
        <f t="shared" si="30"/>
        <v>0</v>
      </c>
      <c r="M54" s="158">
        <f t="shared" si="30"/>
        <v>0</v>
      </c>
      <c r="N54" s="158">
        <f t="shared" si="30"/>
        <v>0</v>
      </c>
      <c r="O54" s="158">
        <f t="shared" si="30"/>
        <v>0</v>
      </c>
      <c r="P54" s="158">
        <f t="shared" si="30"/>
        <v>0</v>
      </c>
      <c r="Q54" s="158">
        <f t="shared" si="30"/>
        <v>0</v>
      </c>
      <c r="R54" s="158">
        <f t="shared" si="30"/>
        <v>0</v>
      </c>
      <c r="S54" s="158">
        <f t="shared" si="30"/>
        <v>0</v>
      </c>
      <c r="T54" s="158">
        <f t="shared" si="30"/>
        <v>0</v>
      </c>
      <c r="U54" s="158">
        <f t="shared" si="30"/>
        <v>7200</v>
      </c>
      <c r="V54" s="66">
        <f t="shared" si="5"/>
        <v>0</v>
      </c>
      <c r="W54" s="158">
        <f t="shared" si="30"/>
        <v>0</v>
      </c>
      <c r="X54" s="158">
        <f t="shared" si="30"/>
        <v>0</v>
      </c>
      <c r="Y54" s="158">
        <f t="shared" si="30"/>
        <v>0</v>
      </c>
      <c r="Z54" s="158">
        <f t="shared" si="30"/>
        <v>0</v>
      </c>
      <c r="AA54" s="158">
        <f t="shared" si="30"/>
        <v>0</v>
      </c>
      <c r="AB54" s="158">
        <f t="shared" si="30"/>
        <v>0</v>
      </c>
      <c r="AC54" s="158">
        <f t="shared" si="30"/>
        <v>0</v>
      </c>
      <c r="AD54" s="158">
        <f t="shared" si="30"/>
        <v>0</v>
      </c>
      <c r="AE54" s="158">
        <f t="shared" si="30"/>
        <v>0</v>
      </c>
      <c r="AF54" s="158">
        <f t="shared" si="30"/>
        <v>0</v>
      </c>
      <c r="AG54" s="158">
        <f t="shared" si="30"/>
        <v>0</v>
      </c>
      <c r="AH54" s="158">
        <f t="shared" si="30"/>
        <v>0</v>
      </c>
      <c r="AI54" s="158">
        <f t="shared" si="30"/>
        <v>0</v>
      </c>
      <c r="AJ54" s="158">
        <f t="shared" si="30"/>
        <v>0</v>
      </c>
      <c r="AK54" s="158">
        <f t="shared" si="30"/>
        <v>0</v>
      </c>
      <c r="AL54" s="158">
        <f t="shared" si="30"/>
        <v>0</v>
      </c>
      <c r="AM54" s="66">
        <f t="shared" si="6"/>
        <v>19000</v>
      </c>
      <c r="AN54" s="158">
        <f t="shared" si="30"/>
        <v>0</v>
      </c>
      <c r="AO54" s="158">
        <f t="shared" si="30"/>
        <v>0</v>
      </c>
      <c r="AP54" s="158">
        <f t="shared" si="30"/>
        <v>0</v>
      </c>
      <c r="AQ54" s="158">
        <f t="shared" si="30"/>
        <v>0</v>
      </c>
      <c r="AR54" s="158">
        <f t="shared" si="30"/>
        <v>0</v>
      </c>
      <c r="AS54" s="158">
        <f t="shared" si="30"/>
        <v>0</v>
      </c>
      <c r="AT54" s="158">
        <f t="shared" si="30"/>
        <v>19000</v>
      </c>
      <c r="AU54" s="158">
        <f t="shared" si="30"/>
        <v>0</v>
      </c>
      <c r="AV54" s="158">
        <f t="shared" si="30"/>
        <v>0</v>
      </c>
      <c r="AW54" s="158">
        <f t="shared" si="30"/>
        <v>0</v>
      </c>
      <c r="AX54" s="158">
        <f t="shared" si="30"/>
        <v>0</v>
      </c>
      <c r="AY54" s="158">
        <f t="shared" si="30"/>
        <v>0</v>
      </c>
      <c r="AZ54" s="158">
        <f t="shared" si="30"/>
        <v>0</v>
      </c>
      <c r="BA54" s="158">
        <f t="shared" si="30"/>
        <v>0</v>
      </c>
      <c r="BB54" s="158">
        <f t="shared" si="30"/>
        <v>0</v>
      </c>
      <c r="BC54" s="158">
        <f t="shared" si="30"/>
        <v>0</v>
      </c>
      <c r="BD54" s="158">
        <f t="shared" si="30"/>
        <v>0</v>
      </c>
    </row>
    <row r="55" spans="1:56" ht="28.5" customHeight="1">
      <c r="A55" s="141" t="s">
        <v>454</v>
      </c>
      <c r="B55" s="141" t="s">
        <v>425</v>
      </c>
      <c r="C55" s="140"/>
      <c r="D55" s="135" t="s">
        <v>413</v>
      </c>
      <c r="E55" s="66">
        <f t="shared" si="1"/>
        <v>26200</v>
      </c>
      <c r="F55" s="66">
        <f t="shared" si="2"/>
        <v>0</v>
      </c>
      <c r="G55" s="158">
        <f aca="true" t="shared" si="31" ref="G55:BD55">G56+G57</f>
        <v>0</v>
      </c>
      <c r="H55" s="158">
        <f t="shared" si="31"/>
        <v>0</v>
      </c>
      <c r="I55" s="158">
        <f t="shared" si="31"/>
        <v>0</v>
      </c>
      <c r="J55" s="158">
        <f t="shared" si="31"/>
        <v>0</v>
      </c>
      <c r="K55" s="66">
        <f t="shared" si="4"/>
        <v>7200</v>
      </c>
      <c r="L55" s="158">
        <f t="shared" si="31"/>
        <v>0</v>
      </c>
      <c r="M55" s="158">
        <f t="shared" si="31"/>
        <v>0</v>
      </c>
      <c r="N55" s="158">
        <f t="shared" si="31"/>
        <v>0</v>
      </c>
      <c r="O55" s="158">
        <f t="shared" si="31"/>
        <v>0</v>
      </c>
      <c r="P55" s="158">
        <f t="shared" si="31"/>
        <v>0</v>
      </c>
      <c r="Q55" s="158">
        <f t="shared" si="31"/>
        <v>0</v>
      </c>
      <c r="R55" s="158">
        <f t="shared" si="31"/>
        <v>0</v>
      </c>
      <c r="S55" s="158">
        <f t="shared" si="31"/>
        <v>0</v>
      </c>
      <c r="T55" s="158">
        <f t="shared" si="31"/>
        <v>0</v>
      </c>
      <c r="U55" s="158">
        <f t="shared" si="31"/>
        <v>7200</v>
      </c>
      <c r="V55" s="66">
        <f t="shared" si="5"/>
        <v>0</v>
      </c>
      <c r="W55" s="158">
        <f t="shared" si="31"/>
        <v>0</v>
      </c>
      <c r="X55" s="158">
        <f t="shared" si="31"/>
        <v>0</v>
      </c>
      <c r="Y55" s="158">
        <f t="shared" si="31"/>
        <v>0</v>
      </c>
      <c r="Z55" s="158">
        <f t="shared" si="31"/>
        <v>0</v>
      </c>
      <c r="AA55" s="158">
        <f t="shared" si="31"/>
        <v>0</v>
      </c>
      <c r="AB55" s="158">
        <f t="shared" si="31"/>
        <v>0</v>
      </c>
      <c r="AC55" s="158">
        <f t="shared" si="31"/>
        <v>0</v>
      </c>
      <c r="AD55" s="158">
        <f t="shared" si="31"/>
        <v>0</v>
      </c>
      <c r="AE55" s="158">
        <f t="shared" si="31"/>
        <v>0</v>
      </c>
      <c r="AF55" s="158">
        <f t="shared" si="31"/>
        <v>0</v>
      </c>
      <c r="AG55" s="158">
        <f t="shared" si="31"/>
        <v>0</v>
      </c>
      <c r="AH55" s="158">
        <f t="shared" si="31"/>
        <v>0</v>
      </c>
      <c r="AI55" s="158">
        <f t="shared" si="31"/>
        <v>0</v>
      </c>
      <c r="AJ55" s="158">
        <f t="shared" si="31"/>
        <v>0</v>
      </c>
      <c r="AK55" s="158">
        <f t="shared" si="31"/>
        <v>0</v>
      </c>
      <c r="AL55" s="158">
        <f t="shared" si="31"/>
        <v>0</v>
      </c>
      <c r="AM55" s="66">
        <f t="shared" si="6"/>
        <v>19000</v>
      </c>
      <c r="AN55" s="158">
        <f t="shared" si="31"/>
        <v>0</v>
      </c>
      <c r="AO55" s="158">
        <f t="shared" si="31"/>
        <v>0</v>
      </c>
      <c r="AP55" s="158">
        <f t="shared" si="31"/>
        <v>0</v>
      </c>
      <c r="AQ55" s="158">
        <f t="shared" si="31"/>
        <v>0</v>
      </c>
      <c r="AR55" s="158">
        <f t="shared" si="31"/>
        <v>0</v>
      </c>
      <c r="AS55" s="158">
        <f t="shared" si="31"/>
        <v>0</v>
      </c>
      <c r="AT55" s="158">
        <f t="shared" si="31"/>
        <v>19000</v>
      </c>
      <c r="AU55" s="158">
        <f t="shared" si="31"/>
        <v>0</v>
      </c>
      <c r="AV55" s="158">
        <f t="shared" si="31"/>
        <v>0</v>
      </c>
      <c r="AW55" s="158">
        <f t="shared" si="31"/>
        <v>0</v>
      </c>
      <c r="AX55" s="158">
        <f t="shared" si="31"/>
        <v>0</v>
      </c>
      <c r="AY55" s="158">
        <f t="shared" si="31"/>
        <v>0</v>
      </c>
      <c r="AZ55" s="158">
        <f t="shared" si="31"/>
        <v>0</v>
      </c>
      <c r="BA55" s="158">
        <f t="shared" si="31"/>
        <v>0</v>
      </c>
      <c r="BB55" s="158">
        <f t="shared" si="31"/>
        <v>0</v>
      </c>
      <c r="BC55" s="158">
        <f t="shared" si="31"/>
        <v>0</v>
      </c>
      <c r="BD55" s="158">
        <f t="shared" si="31"/>
        <v>0</v>
      </c>
    </row>
    <row r="56" spans="1:56" ht="28.5" customHeight="1">
      <c r="A56" s="141" t="s">
        <v>454</v>
      </c>
      <c r="B56" s="141" t="s">
        <v>330</v>
      </c>
      <c r="C56" s="141" t="s">
        <v>321</v>
      </c>
      <c r="D56" s="135" t="s">
        <v>414</v>
      </c>
      <c r="E56" s="66">
        <f t="shared" si="1"/>
        <v>19000</v>
      </c>
      <c r="F56" s="66">
        <f t="shared" si="2"/>
        <v>0</v>
      </c>
      <c r="G56" s="158"/>
      <c r="H56" s="158"/>
      <c r="I56" s="158"/>
      <c r="J56" s="158"/>
      <c r="K56" s="66">
        <f t="shared" si="4"/>
        <v>0</v>
      </c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66">
        <f t="shared" si="5"/>
        <v>0</v>
      </c>
      <c r="W56" s="169"/>
      <c r="X56" s="169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66">
        <f t="shared" si="6"/>
        <v>19000</v>
      </c>
      <c r="AN56" s="158"/>
      <c r="AO56" s="158"/>
      <c r="AP56" s="158"/>
      <c r="AQ56" s="158"/>
      <c r="AR56" s="158"/>
      <c r="AS56" s="158"/>
      <c r="AT56" s="158">
        <v>19000</v>
      </c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</row>
    <row r="57" spans="1:56" ht="28.5" customHeight="1">
      <c r="A57" s="141" t="s">
        <v>454</v>
      </c>
      <c r="B57" s="141" t="s">
        <v>425</v>
      </c>
      <c r="C57" s="141" t="s">
        <v>427</v>
      </c>
      <c r="D57" s="135" t="s">
        <v>415</v>
      </c>
      <c r="E57" s="66">
        <f t="shared" si="1"/>
        <v>7200</v>
      </c>
      <c r="F57" s="66">
        <f t="shared" si="2"/>
        <v>0</v>
      </c>
      <c r="G57" s="158"/>
      <c r="H57" s="158"/>
      <c r="I57" s="158"/>
      <c r="J57" s="158"/>
      <c r="K57" s="66">
        <f t="shared" si="4"/>
        <v>7200</v>
      </c>
      <c r="L57" s="158"/>
      <c r="M57" s="158"/>
      <c r="N57" s="158"/>
      <c r="O57" s="158"/>
      <c r="P57" s="158"/>
      <c r="Q57" s="158"/>
      <c r="R57" s="158"/>
      <c r="S57" s="158"/>
      <c r="T57" s="158"/>
      <c r="U57" s="158">
        <v>7200</v>
      </c>
      <c r="V57" s="66">
        <f t="shared" si="5"/>
        <v>0</v>
      </c>
      <c r="W57" s="169"/>
      <c r="X57" s="169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66">
        <f t="shared" si="6"/>
        <v>0</v>
      </c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</row>
    <row r="58" spans="1:56" ht="28.5" customHeight="1">
      <c r="A58" s="141" t="s">
        <v>456</v>
      </c>
      <c r="B58" s="140"/>
      <c r="C58" s="140"/>
      <c r="D58" s="135" t="s">
        <v>416</v>
      </c>
      <c r="E58" s="66">
        <f t="shared" si="1"/>
        <v>136792</v>
      </c>
      <c r="F58" s="66">
        <f t="shared" si="2"/>
        <v>136792</v>
      </c>
      <c r="G58" s="158">
        <f aca="true" t="shared" si="32" ref="G58:U59">G59</f>
        <v>0</v>
      </c>
      <c r="H58" s="158">
        <f t="shared" si="32"/>
        <v>0</v>
      </c>
      <c r="I58" s="158">
        <f t="shared" si="32"/>
        <v>136792</v>
      </c>
      <c r="J58" s="158">
        <f t="shared" si="32"/>
        <v>0</v>
      </c>
      <c r="K58" s="66">
        <f t="shared" si="4"/>
        <v>0</v>
      </c>
      <c r="L58" s="158">
        <f t="shared" si="32"/>
        <v>0</v>
      </c>
      <c r="M58" s="158">
        <f t="shared" si="32"/>
        <v>0</v>
      </c>
      <c r="N58" s="158">
        <f t="shared" si="32"/>
        <v>0</v>
      </c>
      <c r="O58" s="158">
        <f t="shared" si="32"/>
        <v>0</v>
      </c>
      <c r="P58" s="158">
        <f t="shared" si="32"/>
        <v>0</v>
      </c>
      <c r="Q58" s="158">
        <f t="shared" si="32"/>
        <v>0</v>
      </c>
      <c r="R58" s="158">
        <f t="shared" si="32"/>
        <v>0</v>
      </c>
      <c r="S58" s="158">
        <f t="shared" si="32"/>
        <v>0</v>
      </c>
      <c r="T58" s="158">
        <f t="shared" si="32"/>
        <v>0</v>
      </c>
      <c r="U58" s="158">
        <f t="shared" si="32"/>
        <v>0</v>
      </c>
      <c r="V58" s="66">
        <f t="shared" si="5"/>
        <v>0</v>
      </c>
      <c r="W58" s="158">
        <f aca="true" t="shared" si="33" ref="W58:BD59">W59</f>
        <v>0</v>
      </c>
      <c r="X58" s="158">
        <f t="shared" si="33"/>
        <v>0</v>
      </c>
      <c r="Y58" s="158">
        <f t="shared" si="33"/>
        <v>0</v>
      </c>
      <c r="Z58" s="158">
        <f t="shared" si="33"/>
        <v>0</v>
      </c>
      <c r="AA58" s="158">
        <f t="shared" si="33"/>
        <v>0</v>
      </c>
      <c r="AB58" s="158">
        <f t="shared" si="33"/>
        <v>0</v>
      </c>
      <c r="AC58" s="158">
        <f t="shared" si="33"/>
        <v>0</v>
      </c>
      <c r="AD58" s="158">
        <f t="shared" si="33"/>
        <v>0</v>
      </c>
      <c r="AE58" s="158">
        <f t="shared" si="33"/>
        <v>0</v>
      </c>
      <c r="AF58" s="158">
        <f t="shared" si="33"/>
        <v>0</v>
      </c>
      <c r="AG58" s="158">
        <f t="shared" si="33"/>
        <v>0</v>
      </c>
      <c r="AH58" s="158">
        <f t="shared" si="33"/>
        <v>0</v>
      </c>
      <c r="AI58" s="158">
        <f t="shared" si="33"/>
        <v>0</v>
      </c>
      <c r="AJ58" s="158">
        <f t="shared" si="33"/>
        <v>0</v>
      </c>
      <c r="AK58" s="158">
        <f t="shared" si="33"/>
        <v>0</v>
      </c>
      <c r="AL58" s="158">
        <f t="shared" si="33"/>
        <v>0</v>
      </c>
      <c r="AM58" s="66">
        <f t="shared" si="6"/>
        <v>0</v>
      </c>
      <c r="AN58" s="158">
        <f t="shared" si="33"/>
        <v>0</v>
      </c>
      <c r="AO58" s="158">
        <f t="shared" si="33"/>
        <v>0</v>
      </c>
      <c r="AP58" s="158">
        <f t="shared" si="33"/>
        <v>0</v>
      </c>
      <c r="AQ58" s="158">
        <f t="shared" si="33"/>
        <v>0</v>
      </c>
      <c r="AR58" s="158">
        <f t="shared" si="33"/>
        <v>0</v>
      </c>
      <c r="AS58" s="158">
        <f t="shared" si="33"/>
        <v>0</v>
      </c>
      <c r="AT58" s="158">
        <f t="shared" si="33"/>
        <v>0</v>
      </c>
      <c r="AU58" s="158">
        <f t="shared" si="33"/>
        <v>0</v>
      </c>
      <c r="AV58" s="158">
        <f t="shared" si="33"/>
        <v>0</v>
      </c>
      <c r="AW58" s="158">
        <f t="shared" si="33"/>
        <v>0</v>
      </c>
      <c r="AX58" s="158">
        <f t="shared" si="33"/>
        <v>0</v>
      </c>
      <c r="AY58" s="158">
        <f t="shared" si="33"/>
        <v>0</v>
      </c>
      <c r="AZ58" s="158">
        <f t="shared" si="33"/>
        <v>0</v>
      </c>
      <c r="BA58" s="158">
        <f t="shared" si="33"/>
        <v>0</v>
      </c>
      <c r="BB58" s="158">
        <f t="shared" si="33"/>
        <v>0</v>
      </c>
      <c r="BC58" s="158">
        <f t="shared" si="33"/>
        <v>0</v>
      </c>
      <c r="BD58" s="158">
        <f t="shared" si="33"/>
        <v>0</v>
      </c>
    </row>
    <row r="59" spans="1:56" ht="28.5" customHeight="1">
      <c r="A59" s="141" t="s">
        <v>456</v>
      </c>
      <c r="B59" s="141" t="s">
        <v>443</v>
      </c>
      <c r="C59" s="140"/>
      <c r="D59" s="135" t="s">
        <v>417</v>
      </c>
      <c r="E59" s="66">
        <f t="shared" si="1"/>
        <v>136792</v>
      </c>
      <c r="F59" s="66">
        <f t="shared" si="2"/>
        <v>136792</v>
      </c>
      <c r="G59" s="158">
        <f t="shared" si="32"/>
        <v>0</v>
      </c>
      <c r="H59" s="158">
        <f t="shared" si="32"/>
        <v>0</v>
      </c>
      <c r="I59" s="158">
        <f t="shared" si="32"/>
        <v>136792</v>
      </c>
      <c r="J59" s="158">
        <f t="shared" si="32"/>
        <v>0</v>
      </c>
      <c r="K59" s="66">
        <f t="shared" si="4"/>
        <v>0</v>
      </c>
      <c r="L59" s="158">
        <f t="shared" si="32"/>
        <v>0</v>
      </c>
      <c r="M59" s="158">
        <f t="shared" si="32"/>
        <v>0</v>
      </c>
      <c r="N59" s="158">
        <f t="shared" si="32"/>
        <v>0</v>
      </c>
      <c r="O59" s="158">
        <f t="shared" si="32"/>
        <v>0</v>
      </c>
      <c r="P59" s="158">
        <f t="shared" si="32"/>
        <v>0</v>
      </c>
      <c r="Q59" s="158">
        <f t="shared" si="32"/>
        <v>0</v>
      </c>
      <c r="R59" s="158">
        <f t="shared" si="32"/>
        <v>0</v>
      </c>
      <c r="S59" s="158">
        <f t="shared" si="32"/>
        <v>0</v>
      </c>
      <c r="T59" s="158">
        <f t="shared" si="32"/>
        <v>0</v>
      </c>
      <c r="U59" s="158">
        <f t="shared" si="32"/>
        <v>0</v>
      </c>
      <c r="V59" s="66">
        <f t="shared" si="5"/>
        <v>0</v>
      </c>
      <c r="W59" s="158">
        <f t="shared" si="33"/>
        <v>0</v>
      </c>
      <c r="X59" s="158">
        <f t="shared" si="33"/>
        <v>0</v>
      </c>
      <c r="Y59" s="158">
        <f t="shared" si="33"/>
        <v>0</v>
      </c>
      <c r="Z59" s="158">
        <f t="shared" si="33"/>
        <v>0</v>
      </c>
      <c r="AA59" s="158">
        <f t="shared" si="33"/>
        <v>0</v>
      </c>
      <c r="AB59" s="158">
        <f t="shared" si="33"/>
        <v>0</v>
      </c>
      <c r="AC59" s="158">
        <f t="shared" si="33"/>
        <v>0</v>
      </c>
      <c r="AD59" s="158">
        <f t="shared" si="33"/>
        <v>0</v>
      </c>
      <c r="AE59" s="158">
        <f t="shared" si="33"/>
        <v>0</v>
      </c>
      <c r="AF59" s="158">
        <f t="shared" si="33"/>
        <v>0</v>
      </c>
      <c r="AG59" s="158">
        <f t="shared" si="33"/>
        <v>0</v>
      </c>
      <c r="AH59" s="158">
        <f t="shared" si="33"/>
        <v>0</v>
      </c>
      <c r="AI59" s="158">
        <f t="shared" si="33"/>
        <v>0</v>
      </c>
      <c r="AJ59" s="158">
        <f t="shared" si="33"/>
        <v>0</v>
      </c>
      <c r="AK59" s="158">
        <f t="shared" si="33"/>
        <v>0</v>
      </c>
      <c r="AL59" s="158">
        <f t="shared" si="33"/>
        <v>0</v>
      </c>
      <c r="AM59" s="66">
        <f t="shared" si="6"/>
        <v>0</v>
      </c>
      <c r="AN59" s="158">
        <f t="shared" si="33"/>
        <v>0</v>
      </c>
      <c r="AO59" s="158">
        <f t="shared" si="33"/>
        <v>0</v>
      </c>
      <c r="AP59" s="158">
        <f t="shared" si="33"/>
        <v>0</v>
      </c>
      <c r="AQ59" s="158">
        <f t="shared" si="33"/>
        <v>0</v>
      </c>
      <c r="AR59" s="158">
        <f t="shared" si="33"/>
        <v>0</v>
      </c>
      <c r="AS59" s="158">
        <f t="shared" si="33"/>
        <v>0</v>
      </c>
      <c r="AT59" s="158">
        <f t="shared" si="33"/>
        <v>0</v>
      </c>
      <c r="AU59" s="158">
        <f t="shared" si="33"/>
        <v>0</v>
      </c>
      <c r="AV59" s="158">
        <f t="shared" si="33"/>
        <v>0</v>
      </c>
      <c r="AW59" s="158">
        <f t="shared" si="33"/>
        <v>0</v>
      </c>
      <c r="AX59" s="158">
        <f t="shared" si="33"/>
        <v>0</v>
      </c>
      <c r="AY59" s="158">
        <f t="shared" si="33"/>
        <v>0</v>
      </c>
      <c r="AZ59" s="158">
        <f t="shared" si="33"/>
        <v>0</v>
      </c>
      <c r="BA59" s="158">
        <f t="shared" si="33"/>
        <v>0</v>
      </c>
      <c r="BB59" s="158">
        <f t="shared" si="33"/>
        <v>0</v>
      </c>
      <c r="BC59" s="158">
        <f t="shared" si="33"/>
        <v>0</v>
      </c>
      <c r="BD59" s="158">
        <f t="shared" si="33"/>
        <v>0</v>
      </c>
    </row>
    <row r="60" spans="1:56" ht="28.5" customHeight="1">
      <c r="A60" s="141" t="s">
        <v>456</v>
      </c>
      <c r="B60" s="141" t="s">
        <v>443</v>
      </c>
      <c r="C60" s="141" t="s">
        <v>425</v>
      </c>
      <c r="D60" s="135" t="s">
        <v>418</v>
      </c>
      <c r="E60" s="66">
        <f t="shared" si="1"/>
        <v>136792</v>
      </c>
      <c r="F60" s="66">
        <f t="shared" si="2"/>
        <v>136792</v>
      </c>
      <c r="G60" s="158"/>
      <c r="H60" s="158"/>
      <c r="I60" s="158">
        <v>136792</v>
      </c>
      <c r="J60" s="158"/>
      <c r="K60" s="66">
        <f t="shared" si="4"/>
        <v>0</v>
      </c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66">
        <f t="shared" si="5"/>
        <v>0</v>
      </c>
      <c r="W60" s="169"/>
      <c r="X60" s="169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66">
        <f t="shared" si="6"/>
        <v>0</v>
      </c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</row>
  </sheetData>
  <sheetProtection/>
  <mergeCells count="65">
    <mergeCell ref="AD5:AD6"/>
    <mergeCell ref="AY4:BA4"/>
    <mergeCell ref="A3:D3"/>
    <mergeCell ref="A4:D4"/>
    <mergeCell ref="E4:E6"/>
    <mergeCell ref="F4:J4"/>
    <mergeCell ref="K4:U4"/>
    <mergeCell ref="N5:N6"/>
    <mergeCell ref="AA4:AD4"/>
    <mergeCell ref="AA5:AA6"/>
    <mergeCell ref="AB5:AB6"/>
    <mergeCell ref="O5:O6"/>
    <mergeCell ref="P5:P6"/>
    <mergeCell ref="D5:D6"/>
    <mergeCell ref="F5:F6"/>
    <mergeCell ref="G5:G6"/>
    <mergeCell ref="H5:H6"/>
    <mergeCell ref="M5:M6"/>
    <mergeCell ref="I5:I6"/>
    <mergeCell ref="J5:J6"/>
    <mergeCell ref="K5:K6"/>
    <mergeCell ref="AF5:AF6"/>
    <mergeCell ref="V4:Z4"/>
    <mergeCell ref="Q5:Q6"/>
    <mergeCell ref="R5:R6"/>
    <mergeCell ref="S5:S6"/>
    <mergeCell ref="T5:T6"/>
    <mergeCell ref="U5:U6"/>
    <mergeCell ref="V5:V6"/>
    <mergeCell ref="W5:W6"/>
    <mergeCell ref="AC5:AC6"/>
    <mergeCell ref="AS5:AS6"/>
    <mergeCell ref="AT5:AT6"/>
    <mergeCell ref="L5:L6"/>
    <mergeCell ref="AI5:AI6"/>
    <mergeCell ref="AJ5:AJ6"/>
    <mergeCell ref="X5:X6"/>
    <mergeCell ref="Y5:Y6"/>
    <mergeCell ref="Z5:Z6"/>
    <mergeCell ref="AE5:AE6"/>
    <mergeCell ref="AG5:AG6"/>
    <mergeCell ref="BC5:BC6"/>
    <mergeCell ref="AY5:AY6"/>
    <mergeCell ref="AU5:AU6"/>
    <mergeCell ref="AV5:AV6"/>
    <mergeCell ref="AQ5:AQ6"/>
    <mergeCell ref="AM5:AM6"/>
    <mergeCell ref="AN5:AN6"/>
    <mergeCell ref="BB4:BD4"/>
    <mergeCell ref="BB5:BB6"/>
    <mergeCell ref="AR5:AR6"/>
    <mergeCell ref="AM4:AT4"/>
    <mergeCell ref="AW5:AW6"/>
    <mergeCell ref="AX5:AX6"/>
    <mergeCell ref="BD5:BD6"/>
    <mergeCell ref="A2:BD2"/>
    <mergeCell ref="AE4:AG4"/>
    <mergeCell ref="AH5:AH6"/>
    <mergeCell ref="AH4:AL4"/>
    <mergeCell ref="AK5:AK6"/>
    <mergeCell ref="AL5:AL6"/>
    <mergeCell ref="AZ5:AZ6"/>
    <mergeCell ref="BA5:BA6"/>
    <mergeCell ref="AO5:AO6"/>
    <mergeCell ref="AP5:AP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8" scale="81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PageLayoutView="0" workbookViewId="0" topLeftCell="A1">
      <selection activeCell="H7" sqref="H7:I7"/>
    </sheetView>
  </sheetViews>
  <sheetFormatPr defaultColWidth="9.16015625" defaultRowHeight="12.75" customHeight="1"/>
  <cols>
    <col min="1" max="1" width="7.66015625" style="0" customWidth="1"/>
    <col min="2" max="2" width="8" style="0" customWidth="1"/>
    <col min="3" max="3" width="32.5" style="0" customWidth="1"/>
    <col min="4" max="5" width="10.66015625" style="0" customWidth="1"/>
    <col min="6" max="9" width="20.16015625" style="0" customWidth="1"/>
    <col min="10" max="10" width="8.66015625" style="0" customWidth="1"/>
  </cols>
  <sheetData>
    <row r="1" spans="1:10" ht="19.5" customHeight="1">
      <c r="A1" s="36"/>
      <c r="B1" s="36"/>
      <c r="C1" s="37"/>
      <c r="D1" s="37"/>
      <c r="E1" s="37"/>
      <c r="F1" s="37"/>
      <c r="G1" s="36"/>
      <c r="H1" s="36"/>
      <c r="I1" s="38" t="s">
        <v>192</v>
      </c>
      <c r="J1" s="51"/>
    </row>
    <row r="2" spans="1:10" ht="25.5" customHeight="1">
      <c r="A2" s="182" t="s">
        <v>193</v>
      </c>
      <c r="B2" s="182"/>
      <c r="C2" s="182"/>
      <c r="D2" s="182"/>
      <c r="E2" s="182"/>
      <c r="F2" s="182"/>
      <c r="G2" s="182"/>
      <c r="H2" s="182"/>
      <c r="I2" s="182"/>
      <c r="J2" s="51"/>
    </row>
    <row r="3" spans="1:10" ht="19.5" customHeight="1">
      <c r="A3" s="192" t="s">
        <v>498</v>
      </c>
      <c r="B3" s="192"/>
      <c r="C3" s="192"/>
      <c r="D3" s="134"/>
      <c r="E3" s="134"/>
      <c r="F3" s="134"/>
      <c r="G3" s="39"/>
      <c r="H3" s="39"/>
      <c r="I3" s="6" t="s">
        <v>2</v>
      </c>
      <c r="J3" s="51"/>
    </row>
    <row r="4" spans="1:10" ht="19.5" customHeight="1">
      <c r="A4" s="72" t="s">
        <v>194</v>
      </c>
      <c r="B4" s="72"/>
      <c r="C4" s="72"/>
      <c r="D4" s="72"/>
      <c r="E4" s="72"/>
      <c r="F4" s="72"/>
      <c r="G4" s="185" t="s">
        <v>82</v>
      </c>
      <c r="H4" s="185"/>
      <c r="I4" s="185"/>
      <c r="J4" s="51"/>
    </row>
    <row r="5" spans="1:10" ht="19.5" customHeight="1">
      <c r="A5" s="224" t="s">
        <v>346</v>
      </c>
      <c r="B5" s="225"/>
      <c r="C5" s="226"/>
      <c r="D5" s="216" t="s">
        <v>347</v>
      </c>
      <c r="E5" s="217"/>
      <c r="F5" s="218"/>
      <c r="G5" s="185" t="s">
        <v>52</v>
      </c>
      <c r="H5" s="189" t="s">
        <v>195</v>
      </c>
      <c r="I5" s="222" t="s">
        <v>196</v>
      </c>
      <c r="J5" s="51"/>
    </row>
    <row r="6" spans="1:10" ht="33.75" customHeight="1">
      <c r="A6" s="16" t="s">
        <v>72</v>
      </c>
      <c r="B6" s="17" t="s">
        <v>73</v>
      </c>
      <c r="C6" s="16" t="s">
        <v>270</v>
      </c>
      <c r="D6" s="16" t="s">
        <v>72</v>
      </c>
      <c r="E6" s="17" t="s">
        <v>73</v>
      </c>
      <c r="F6" s="16" t="s">
        <v>270</v>
      </c>
      <c r="G6" s="185"/>
      <c r="H6" s="221"/>
      <c r="I6" s="223"/>
      <c r="J6" s="51"/>
    </row>
    <row r="7" spans="1:10" ht="19.5" customHeight="1">
      <c r="A7" s="19"/>
      <c r="B7" s="19"/>
      <c r="C7" s="219" t="s">
        <v>52</v>
      </c>
      <c r="D7" s="220"/>
      <c r="E7" s="220"/>
      <c r="F7" s="220"/>
      <c r="G7" s="20">
        <f>H7+I7</f>
        <v>2864978</v>
      </c>
      <c r="H7" s="47">
        <f>H8+H29</f>
        <v>2337312</v>
      </c>
      <c r="I7" s="20">
        <f>I18</f>
        <v>527666</v>
      </c>
      <c r="J7" s="59"/>
    </row>
    <row r="8" spans="1:10" ht="19.5" customHeight="1">
      <c r="A8" s="19"/>
      <c r="B8" s="19"/>
      <c r="C8" s="67" t="s">
        <v>312</v>
      </c>
      <c r="D8" s="67"/>
      <c r="E8" s="67"/>
      <c r="F8" s="67" t="s">
        <v>348</v>
      </c>
      <c r="G8" s="20">
        <f aca="true" t="shared" si="0" ref="G8:G33">H8+I8</f>
        <v>1786212</v>
      </c>
      <c r="H8" s="73">
        <f>SUM(H9:H17)</f>
        <v>1786212</v>
      </c>
      <c r="I8" s="73">
        <f>SUM(I9:I15)</f>
        <v>0</v>
      </c>
      <c r="J8" s="51"/>
    </row>
    <row r="9" spans="1:10" ht="19.5" customHeight="1">
      <c r="A9" s="19" t="s">
        <v>197</v>
      </c>
      <c r="B9" s="19" t="s">
        <v>75</v>
      </c>
      <c r="C9" s="67" t="s">
        <v>198</v>
      </c>
      <c r="D9" s="67" t="s">
        <v>349</v>
      </c>
      <c r="E9" s="67" t="s">
        <v>330</v>
      </c>
      <c r="F9" s="67" t="s">
        <v>272</v>
      </c>
      <c r="G9" s="20">
        <f t="shared" si="0"/>
        <v>578400</v>
      </c>
      <c r="H9" s="74">
        <v>578400</v>
      </c>
      <c r="I9" s="20">
        <v>0</v>
      </c>
      <c r="J9" s="56"/>
    </row>
    <row r="10" spans="1:10" ht="19.5" customHeight="1">
      <c r="A10" s="19" t="s">
        <v>197</v>
      </c>
      <c r="B10" s="19" t="s">
        <v>78</v>
      </c>
      <c r="C10" s="67" t="s">
        <v>199</v>
      </c>
      <c r="D10" s="67" t="s">
        <v>349</v>
      </c>
      <c r="E10" s="67" t="s">
        <v>330</v>
      </c>
      <c r="F10" s="67" t="s">
        <v>272</v>
      </c>
      <c r="G10" s="20">
        <f t="shared" si="0"/>
        <v>85032</v>
      </c>
      <c r="H10" s="74">
        <v>85032</v>
      </c>
      <c r="I10" s="20">
        <v>0</v>
      </c>
      <c r="J10" s="56"/>
    </row>
    <row r="11" spans="1:10" ht="19.5" customHeight="1">
      <c r="A11" s="19" t="s">
        <v>197</v>
      </c>
      <c r="B11" s="19" t="s">
        <v>78</v>
      </c>
      <c r="C11" s="67" t="s">
        <v>199</v>
      </c>
      <c r="D11" s="67" t="s">
        <v>349</v>
      </c>
      <c r="E11" s="67" t="s">
        <v>330</v>
      </c>
      <c r="F11" s="67" t="s">
        <v>272</v>
      </c>
      <c r="G11" s="20">
        <f t="shared" si="0"/>
        <v>285000</v>
      </c>
      <c r="H11" s="74">
        <v>285000</v>
      </c>
      <c r="I11" s="20"/>
      <c r="J11" s="56"/>
    </row>
    <row r="12" spans="1:10" ht="19.5" customHeight="1">
      <c r="A12" s="19" t="s">
        <v>197</v>
      </c>
      <c r="B12" s="19" t="s">
        <v>89</v>
      </c>
      <c r="C12" s="67" t="s">
        <v>200</v>
      </c>
      <c r="D12" s="67" t="s">
        <v>349</v>
      </c>
      <c r="E12" s="67" t="s">
        <v>330</v>
      </c>
      <c r="F12" s="67" t="s">
        <v>272</v>
      </c>
      <c r="G12" s="20">
        <f t="shared" si="0"/>
        <v>28325</v>
      </c>
      <c r="H12" s="74">
        <v>28325</v>
      </c>
      <c r="I12" s="20">
        <v>0</v>
      </c>
      <c r="J12" s="56"/>
    </row>
    <row r="13" spans="1:10" ht="19.5" customHeight="1">
      <c r="A13" s="19" t="s">
        <v>268</v>
      </c>
      <c r="B13" s="19" t="s">
        <v>322</v>
      </c>
      <c r="C13" s="67" t="s">
        <v>323</v>
      </c>
      <c r="D13" s="67"/>
      <c r="E13" s="67"/>
      <c r="F13" s="67"/>
      <c r="G13" s="20">
        <f t="shared" si="0"/>
        <v>163176</v>
      </c>
      <c r="H13" s="74">
        <v>163176</v>
      </c>
      <c r="I13" s="20"/>
      <c r="J13" s="56"/>
    </row>
    <row r="14" spans="1:10" ht="19.5" customHeight="1">
      <c r="A14" s="19" t="s">
        <v>197</v>
      </c>
      <c r="B14" s="19" t="s">
        <v>79</v>
      </c>
      <c r="C14" s="67" t="s">
        <v>201</v>
      </c>
      <c r="D14" s="67" t="s">
        <v>349</v>
      </c>
      <c r="E14" s="67" t="s">
        <v>331</v>
      </c>
      <c r="F14" s="67" t="s">
        <v>273</v>
      </c>
      <c r="G14" s="20">
        <f t="shared" si="0"/>
        <v>227986</v>
      </c>
      <c r="H14" s="74">
        <v>227986</v>
      </c>
      <c r="I14" s="20">
        <v>0</v>
      </c>
      <c r="J14" s="56"/>
    </row>
    <row r="15" spans="1:10" ht="19.5" customHeight="1">
      <c r="A15" s="19" t="s">
        <v>268</v>
      </c>
      <c r="B15" s="19" t="s">
        <v>269</v>
      </c>
      <c r="C15" s="67" t="s">
        <v>92</v>
      </c>
      <c r="D15" s="67" t="s">
        <v>349</v>
      </c>
      <c r="E15" s="67" t="s">
        <v>332</v>
      </c>
      <c r="F15" s="75" t="s">
        <v>266</v>
      </c>
      <c r="G15" s="20">
        <f t="shared" si="0"/>
        <v>136792</v>
      </c>
      <c r="H15" s="74">
        <v>136792</v>
      </c>
      <c r="I15" s="20"/>
      <c r="J15" s="56"/>
    </row>
    <row r="16" spans="1:10" ht="19.5" customHeight="1">
      <c r="A16" s="19" t="s">
        <v>268</v>
      </c>
      <c r="B16" s="19" t="s">
        <v>324</v>
      </c>
      <c r="C16" s="67" t="s">
        <v>325</v>
      </c>
      <c r="D16" s="67" t="s">
        <v>349</v>
      </c>
      <c r="E16" s="67" t="s">
        <v>324</v>
      </c>
      <c r="F16" s="67" t="s">
        <v>267</v>
      </c>
      <c r="G16" s="20">
        <f t="shared" si="0"/>
        <v>77501</v>
      </c>
      <c r="H16" s="129">
        <v>77501</v>
      </c>
      <c r="I16" s="20"/>
      <c r="J16" s="56"/>
    </row>
    <row r="17" spans="1:10" ht="19.5" customHeight="1">
      <c r="A17" s="19" t="s">
        <v>268</v>
      </c>
      <c r="B17" s="19" t="s">
        <v>324</v>
      </c>
      <c r="C17" s="67" t="s">
        <v>325</v>
      </c>
      <c r="D17" s="67" t="s">
        <v>349</v>
      </c>
      <c r="E17" s="67" t="s">
        <v>324</v>
      </c>
      <c r="F17" s="67" t="s">
        <v>267</v>
      </c>
      <c r="G17" s="20">
        <f t="shared" si="0"/>
        <v>204000</v>
      </c>
      <c r="H17" s="129">
        <v>204000</v>
      </c>
      <c r="I17" s="20"/>
      <c r="J17" s="56"/>
    </row>
    <row r="18" spans="1:10" ht="19.5" customHeight="1">
      <c r="A18" s="19"/>
      <c r="B18" s="19"/>
      <c r="C18" s="67" t="s">
        <v>362</v>
      </c>
      <c r="D18" s="67"/>
      <c r="E18" s="67"/>
      <c r="F18" s="67" t="s">
        <v>350</v>
      </c>
      <c r="G18" s="20">
        <f t="shared" si="0"/>
        <v>527666</v>
      </c>
      <c r="H18" s="47"/>
      <c r="I18" s="20">
        <f>SUM(I19:I28)</f>
        <v>527666</v>
      </c>
      <c r="J18" s="56"/>
    </row>
    <row r="19" spans="1:10" ht="19.5" customHeight="1">
      <c r="A19" s="19" t="s">
        <v>202</v>
      </c>
      <c r="B19" s="19" t="s">
        <v>75</v>
      </c>
      <c r="C19" s="67" t="s">
        <v>203</v>
      </c>
      <c r="D19" s="67" t="s">
        <v>351</v>
      </c>
      <c r="E19" s="67" t="s">
        <v>330</v>
      </c>
      <c r="F19" s="67" t="s">
        <v>274</v>
      </c>
      <c r="G19" s="20">
        <f t="shared" si="0"/>
        <v>211400</v>
      </c>
      <c r="H19" s="47"/>
      <c r="I19" s="74">
        <v>211400</v>
      </c>
      <c r="J19" s="56"/>
    </row>
    <row r="20" spans="1:10" ht="19.5" customHeight="1">
      <c r="A20" s="19" t="s">
        <v>202</v>
      </c>
      <c r="B20" s="19" t="s">
        <v>77</v>
      </c>
      <c r="C20" s="67" t="s">
        <v>204</v>
      </c>
      <c r="D20" s="67" t="s">
        <v>351</v>
      </c>
      <c r="E20" s="67" t="s">
        <v>330</v>
      </c>
      <c r="F20" s="67" t="s">
        <v>274</v>
      </c>
      <c r="G20" s="20">
        <f t="shared" si="0"/>
        <v>15000</v>
      </c>
      <c r="H20" s="47"/>
      <c r="I20" s="74">
        <v>15000</v>
      </c>
      <c r="J20" s="56"/>
    </row>
    <row r="21" spans="1:10" ht="19.5" customHeight="1">
      <c r="A21" s="19" t="s">
        <v>202</v>
      </c>
      <c r="B21" s="19" t="s">
        <v>88</v>
      </c>
      <c r="C21" s="67" t="s">
        <v>205</v>
      </c>
      <c r="D21" s="67" t="s">
        <v>351</v>
      </c>
      <c r="E21" s="67" t="s">
        <v>330</v>
      </c>
      <c r="F21" s="67" t="s">
        <v>274</v>
      </c>
      <c r="G21" s="20">
        <f t="shared" si="0"/>
        <v>21000</v>
      </c>
      <c r="H21" s="47"/>
      <c r="I21" s="74">
        <v>21000</v>
      </c>
      <c r="J21" s="56"/>
    </row>
    <row r="22" spans="1:10" ht="19.5" customHeight="1">
      <c r="A22" s="19" t="s">
        <v>202</v>
      </c>
      <c r="B22" s="19" t="s">
        <v>91</v>
      </c>
      <c r="C22" s="67" t="s">
        <v>207</v>
      </c>
      <c r="D22" s="67" t="s">
        <v>351</v>
      </c>
      <c r="E22" s="67" t="s">
        <v>330</v>
      </c>
      <c r="F22" s="67" t="s">
        <v>274</v>
      </c>
      <c r="G22" s="20">
        <f t="shared" si="0"/>
        <v>64200</v>
      </c>
      <c r="H22" s="47"/>
      <c r="I22" s="74">
        <v>64200</v>
      </c>
      <c r="J22" s="56"/>
    </row>
    <row r="23" spans="1:10" ht="19.5" customHeight="1">
      <c r="A23" s="19" t="s">
        <v>202</v>
      </c>
      <c r="B23" s="19" t="s">
        <v>208</v>
      </c>
      <c r="C23" s="67" t="s">
        <v>353</v>
      </c>
      <c r="D23" s="67" t="s">
        <v>351</v>
      </c>
      <c r="E23" s="67" t="s">
        <v>331</v>
      </c>
      <c r="F23" s="67" t="s">
        <v>354</v>
      </c>
      <c r="G23" s="20">
        <f t="shared" si="0"/>
        <v>2000</v>
      </c>
      <c r="H23" s="47"/>
      <c r="I23" s="74">
        <v>2000</v>
      </c>
      <c r="J23" s="56"/>
    </row>
    <row r="24" spans="1:10" ht="19.5" customHeight="1">
      <c r="A24" s="19" t="s">
        <v>202</v>
      </c>
      <c r="B24" s="19" t="s">
        <v>209</v>
      </c>
      <c r="C24" s="67" t="s">
        <v>355</v>
      </c>
      <c r="D24" s="67" t="s">
        <v>351</v>
      </c>
      <c r="E24" s="67" t="s">
        <v>321</v>
      </c>
      <c r="F24" s="67" t="s">
        <v>356</v>
      </c>
      <c r="G24" s="20">
        <f t="shared" si="0"/>
        <v>76000</v>
      </c>
      <c r="H24" s="47"/>
      <c r="I24" s="74">
        <v>76000</v>
      </c>
      <c r="J24" s="56"/>
    </row>
    <row r="25" spans="1:10" ht="19.5" customHeight="1">
      <c r="A25" s="19" t="s">
        <v>202</v>
      </c>
      <c r="B25" s="19" t="s">
        <v>210</v>
      </c>
      <c r="C25" s="67" t="s">
        <v>211</v>
      </c>
      <c r="D25" s="67" t="s">
        <v>351</v>
      </c>
      <c r="E25" s="67" t="s">
        <v>330</v>
      </c>
      <c r="F25" s="67" t="s">
        <v>274</v>
      </c>
      <c r="G25" s="20">
        <f t="shared" si="0"/>
        <v>25641</v>
      </c>
      <c r="H25" s="47"/>
      <c r="I25" s="74">
        <v>25641</v>
      </c>
      <c r="J25" s="56"/>
    </row>
    <row r="26" spans="1:10" ht="19.5" customHeight="1">
      <c r="A26" s="19" t="s">
        <v>202</v>
      </c>
      <c r="B26" s="19" t="s">
        <v>212</v>
      </c>
      <c r="C26" s="67" t="s">
        <v>213</v>
      </c>
      <c r="D26" s="67" t="s">
        <v>351</v>
      </c>
      <c r="E26" s="67" t="s">
        <v>330</v>
      </c>
      <c r="F26" s="67" t="s">
        <v>274</v>
      </c>
      <c r="G26" s="20">
        <f t="shared" si="0"/>
        <v>24525</v>
      </c>
      <c r="H26" s="47"/>
      <c r="I26" s="74">
        <v>24525</v>
      </c>
      <c r="J26" s="56"/>
    </row>
    <row r="27" spans="1:9" ht="19.5" customHeight="1">
      <c r="A27" s="19" t="s">
        <v>326</v>
      </c>
      <c r="B27" s="19" t="s">
        <v>328</v>
      </c>
      <c r="C27" s="67" t="s">
        <v>329</v>
      </c>
      <c r="D27" s="67" t="s">
        <v>351</v>
      </c>
      <c r="E27" s="67" t="s">
        <v>330</v>
      </c>
      <c r="F27" s="67" t="s">
        <v>274</v>
      </c>
      <c r="G27" s="20">
        <f t="shared" si="0"/>
        <v>80400</v>
      </c>
      <c r="H27" s="47"/>
      <c r="I27" s="74">
        <v>80400</v>
      </c>
    </row>
    <row r="28" spans="1:9" ht="19.5" customHeight="1">
      <c r="A28" s="19" t="s">
        <v>202</v>
      </c>
      <c r="B28" s="19" t="s">
        <v>76</v>
      </c>
      <c r="C28" s="67" t="s">
        <v>357</v>
      </c>
      <c r="D28" s="67" t="s">
        <v>351</v>
      </c>
      <c r="E28" s="67" t="s">
        <v>324</v>
      </c>
      <c r="F28" s="67" t="s">
        <v>358</v>
      </c>
      <c r="G28" s="20">
        <f t="shared" si="0"/>
        <v>7500</v>
      </c>
      <c r="H28" s="47"/>
      <c r="I28" s="74">
        <v>7500</v>
      </c>
    </row>
    <row r="29" spans="1:9" ht="19.5" customHeight="1">
      <c r="A29" s="19"/>
      <c r="B29" s="19"/>
      <c r="C29" s="67" t="s">
        <v>139</v>
      </c>
      <c r="D29" s="19"/>
      <c r="E29" s="19"/>
      <c r="F29" s="67" t="s">
        <v>139</v>
      </c>
      <c r="G29" s="20">
        <f t="shared" si="0"/>
        <v>551100</v>
      </c>
      <c r="H29" s="47">
        <f>SUM(H30:H33)</f>
        <v>551100</v>
      </c>
      <c r="I29" s="20">
        <v>0</v>
      </c>
    </row>
    <row r="30" spans="1:9" ht="19.5" customHeight="1">
      <c r="A30" s="19" t="s">
        <v>214</v>
      </c>
      <c r="B30" s="19" t="s">
        <v>77</v>
      </c>
      <c r="C30" s="75" t="s">
        <v>333</v>
      </c>
      <c r="D30" s="19" t="s">
        <v>359</v>
      </c>
      <c r="E30" s="19" t="s">
        <v>327</v>
      </c>
      <c r="F30" s="19" t="s">
        <v>360</v>
      </c>
      <c r="G30" s="20">
        <f t="shared" si="0"/>
        <v>38700</v>
      </c>
      <c r="H30" s="47">
        <v>38700</v>
      </c>
      <c r="I30" s="20"/>
    </row>
    <row r="31" spans="1:9" ht="19.5" customHeight="1">
      <c r="A31" s="19" t="s">
        <v>214</v>
      </c>
      <c r="B31" s="19" t="s">
        <v>77</v>
      </c>
      <c r="C31" s="75" t="s">
        <v>333</v>
      </c>
      <c r="D31" s="19" t="s">
        <v>359</v>
      </c>
      <c r="E31" s="19" t="s">
        <v>327</v>
      </c>
      <c r="F31" s="19" t="s">
        <v>360</v>
      </c>
      <c r="G31" s="20">
        <f t="shared" si="0"/>
        <v>439440</v>
      </c>
      <c r="H31" s="47">
        <v>439440</v>
      </c>
      <c r="I31" s="20"/>
    </row>
    <row r="32" spans="1:9" ht="19.5" customHeight="1">
      <c r="A32" s="19" t="s">
        <v>214</v>
      </c>
      <c r="B32" s="19" t="s">
        <v>206</v>
      </c>
      <c r="C32" s="75" t="s">
        <v>334</v>
      </c>
      <c r="D32" s="19" t="s">
        <v>359</v>
      </c>
      <c r="E32" s="19" t="s">
        <v>327</v>
      </c>
      <c r="F32" s="19" t="s">
        <v>360</v>
      </c>
      <c r="G32" s="20">
        <f t="shared" si="0"/>
        <v>960</v>
      </c>
      <c r="H32" s="20">
        <v>960</v>
      </c>
      <c r="I32" s="20"/>
    </row>
    <row r="33" spans="1:9" ht="19.5" customHeight="1">
      <c r="A33" s="19" t="s">
        <v>214</v>
      </c>
      <c r="B33" s="19" t="s">
        <v>324</v>
      </c>
      <c r="C33" s="75" t="s">
        <v>335</v>
      </c>
      <c r="D33" s="120" t="s">
        <v>359</v>
      </c>
      <c r="E33" s="120" t="s">
        <v>324</v>
      </c>
      <c r="F33" s="120" t="s">
        <v>361</v>
      </c>
      <c r="G33" s="20">
        <f t="shared" si="0"/>
        <v>72000</v>
      </c>
      <c r="H33" s="47">
        <v>72000</v>
      </c>
      <c r="I33" s="20"/>
    </row>
  </sheetData>
  <sheetProtection/>
  <mergeCells count="9">
    <mergeCell ref="D5:F5"/>
    <mergeCell ref="C7:F7"/>
    <mergeCell ref="A2:I2"/>
    <mergeCell ref="A3:C3"/>
    <mergeCell ref="G4:I4"/>
    <mergeCell ref="G5:G6"/>
    <mergeCell ref="H5:H6"/>
    <mergeCell ref="I5:I6"/>
    <mergeCell ref="A5:C5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58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26"/>
  <sheetViews>
    <sheetView showGridLines="0" showZeros="0" zoomScalePageLayoutView="0" workbookViewId="0" topLeftCell="A1">
      <selection activeCell="A6" sqref="A6:C126"/>
    </sheetView>
  </sheetViews>
  <sheetFormatPr defaultColWidth="9.16015625" defaultRowHeight="12.75" customHeight="1"/>
  <cols>
    <col min="1" max="1" width="7.66015625" style="0" customWidth="1"/>
    <col min="2" max="3" width="8.16015625" style="0" customWidth="1"/>
    <col min="4" max="4" width="17" style="0" customWidth="1"/>
    <col min="5" max="5" width="58" style="0" customWidth="1"/>
    <col min="6" max="6" width="20.660156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215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</row>
    <row r="2" spans="1:243" ht="19.5" customHeight="1">
      <c r="A2" s="182" t="s">
        <v>216</v>
      </c>
      <c r="B2" s="182"/>
      <c r="C2" s="182"/>
      <c r="D2" s="182"/>
      <c r="E2" s="182"/>
      <c r="F2" s="18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192" t="s">
        <v>498</v>
      </c>
      <c r="B3" s="188"/>
      <c r="C3" s="188"/>
      <c r="D3" s="188"/>
      <c r="E3" s="4"/>
      <c r="F3" s="6" t="s">
        <v>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11" t="s">
        <v>62</v>
      </c>
      <c r="B4" s="12"/>
      <c r="C4" s="13"/>
      <c r="D4" s="227" t="s">
        <v>63</v>
      </c>
      <c r="E4" s="228" t="s">
        <v>217</v>
      </c>
      <c r="F4" s="189" t="s">
        <v>65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61" t="s">
        <v>72</v>
      </c>
      <c r="B5" s="130" t="s">
        <v>73</v>
      </c>
      <c r="C5" s="130" t="s">
        <v>74</v>
      </c>
      <c r="D5" s="227"/>
      <c r="E5" s="228"/>
      <c r="F5" s="189"/>
      <c r="G5" s="35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173"/>
      <c r="B6" s="173"/>
      <c r="C6" s="173"/>
      <c r="D6" s="154" t="s">
        <v>460</v>
      </c>
      <c r="E6" s="67" t="s">
        <v>52</v>
      </c>
      <c r="F6" s="158">
        <v>1390161</v>
      </c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173"/>
      <c r="B7" s="173"/>
      <c r="C7" s="173"/>
      <c r="D7" s="170" t="s">
        <v>460</v>
      </c>
      <c r="E7" s="171" t="s">
        <v>365</v>
      </c>
      <c r="F7" s="158">
        <v>1390161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174" t="s">
        <v>461</v>
      </c>
      <c r="B8" s="75"/>
      <c r="C8" s="75"/>
      <c r="D8" s="170" t="s">
        <v>460</v>
      </c>
      <c r="E8" s="78"/>
      <c r="F8" s="145">
        <v>194566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159" t="s">
        <v>493</v>
      </c>
      <c r="B9" s="175" t="s">
        <v>332</v>
      </c>
      <c r="C9" s="159"/>
      <c r="D9" s="170" t="s">
        <v>460</v>
      </c>
      <c r="E9" s="78"/>
      <c r="F9" s="145">
        <v>135886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175" t="s">
        <v>462</v>
      </c>
      <c r="B10" s="175" t="s">
        <v>332</v>
      </c>
      <c r="C10" s="175" t="s">
        <v>330</v>
      </c>
      <c r="D10" s="170" t="s">
        <v>460</v>
      </c>
      <c r="E10" s="171" t="s">
        <v>463</v>
      </c>
      <c r="F10" s="146">
        <v>135886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175" t="s">
        <v>462</v>
      </c>
      <c r="B11" s="175" t="s">
        <v>352</v>
      </c>
      <c r="C11" s="159"/>
      <c r="D11" s="170" t="s">
        <v>460</v>
      </c>
      <c r="E11" s="172"/>
      <c r="F11" s="145">
        <v>15720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175" t="s">
        <v>462</v>
      </c>
      <c r="B12" s="175" t="s">
        <v>352</v>
      </c>
      <c r="C12" s="175" t="s">
        <v>322</v>
      </c>
      <c r="D12" s="170" t="s">
        <v>460</v>
      </c>
      <c r="E12" s="172" t="s">
        <v>466</v>
      </c>
      <c r="F12" s="146">
        <v>15720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175" t="s">
        <v>462</v>
      </c>
      <c r="B13" s="175" t="s">
        <v>464</v>
      </c>
      <c r="C13" s="159"/>
      <c r="D13" s="154" t="s">
        <v>460</v>
      </c>
      <c r="E13" s="106"/>
      <c r="F13" s="145">
        <v>16000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175" t="s">
        <v>462</v>
      </c>
      <c r="B14" s="175" t="s">
        <v>464</v>
      </c>
      <c r="C14" s="175" t="s">
        <v>465</v>
      </c>
      <c r="D14" s="154" t="s">
        <v>460</v>
      </c>
      <c r="E14" s="106" t="s">
        <v>478</v>
      </c>
      <c r="F14" s="145">
        <v>16000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175" t="s">
        <v>462</v>
      </c>
      <c r="B15" s="175" t="s">
        <v>467</v>
      </c>
      <c r="C15" s="159"/>
      <c r="D15" s="154" t="s">
        <v>460</v>
      </c>
      <c r="E15" s="106"/>
      <c r="F15" s="145">
        <v>20000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175" t="s">
        <v>462</v>
      </c>
      <c r="B16" s="175" t="s">
        <v>467</v>
      </c>
      <c r="C16" s="175" t="s">
        <v>465</v>
      </c>
      <c r="D16" s="154" t="s">
        <v>460</v>
      </c>
      <c r="E16" s="106" t="s">
        <v>479</v>
      </c>
      <c r="F16" s="145">
        <v>20000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175" t="s">
        <v>462</v>
      </c>
      <c r="B17" s="175" t="s">
        <v>468</v>
      </c>
      <c r="C17" s="159"/>
      <c r="D17" s="154" t="s">
        <v>460</v>
      </c>
      <c r="E17" s="106"/>
      <c r="F17" s="145">
        <v>6960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175" t="s">
        <v>462</v>
      </c>
      <c r="B18" s="175" t="s">
        <v>468</v>
      </c>
      <c r="C18" s="175" t="s">
        <v>465</v>
      </c>
      <c r="D18" s="154" t="s">
        <v>460</v>
      </c>
      <c r="E18" s="106" t="s">
        <v>480</v>
      </c>
      <c r="F18" s="145">
        <v>6960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19.5" customHeight="1">
      <c r="A19" s="175" t="s">
        <v>469</v>
      </c>
      <c r="B19" s="159"/>
      <c r="C19" s="159"/>
      <c r="D19" s="154" t="s">
        <v>460</v>
      </c>
      <c r="E19" s="106"/>
      <c r="F19" s="145">
        <v>394080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19.5" customHeight="1">
      <c r="A20" s="175" t="s">
        <v>469</v>
      </c>
      <c r="B20" s="175" t="s">
        <v>470</v>
      </c>
      <c r="C20" s="159"/>
      <c r="D20" s="154" t="s">
        <v>460</v>
      </c>
      <c r="E20" s="106"/>
      <c r="F20" s="145">
        <v>389280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19.5" customHeight="1">
      <c r="A21" s="175" t="s">
        <v>469</v>
      </c>
      <c r="B21" s="175" t="s">
        <v>471</v>
      </c>
      <c r="C21" s="175" t="s">
        <v>472</v>
      </c>
      <c r="D21" s="154" t="s">
        <v>460</v>
      </c>
      <c r="E21" s="106" t="s">
        <v>481</v>
      </c>
      <c r="F21" s="145">
        <v>389280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19.5" customHeight="1">
      <c r="A22" s="175" t="s">
        <v>469</v>
      </c>
      <c r="B22" s="175" t="s">
        <v>465</v>
      </c>
      <c r="C22" s="159"/>
      <c r="D22" s="154" t="s">
        <v>460</v>
      </c>
      <c r="E22" s="106"/>
      <c r="F22" s="145">
        <v>4800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19.5" customHeight="1">
      <c r="A23" s="175" t="s">
        <v>469</v>
      </c>
      <c r="B23" s="175" t="s">
        <v>465</v>
      </c>
      <c r="C23" s="175" t="s">
        <v>473</v>
      </c>
      <c r="D23" s="154" t="s">
        <v>460</v>
      </c>
      <c r="E23" s="106" t="s">
        <v>482</v>
      </c>
      <c r="F23" s="145">
        <v>4800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19.5" customHeight="1">
      <c r="A24" s="175" t="s">
        <v>474</v>
      </c>
      <c r="B24" s="159"/>
      <c r="C24" s="159"/>
      <c r="D24" s="154" t="s">
        <v>460</v>
      </c>
      <c r="E24" s="106"/>
      <c r="F24" s="145">
        <v>220000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19.5" customHeight="1">
      <c r="A25" s="175" t="s">
        <v>474</v>
      </c>
      <c r="B25" s="175" t="s">
        <v>473</v>
      </c>
      <c r="C25" s="159"/>
      <c r="D25" s="154" t="s">
        <v>460</v>
      </c>
      <c r="E25" s="106"/>
      <c r="F25" s="145">
        <v>50000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19.5" customHeight="1">
      <c r="A26" s="175" t="s">
        <v>474</v>
      </c>
      <c r="B26" s="175" t="s">
        <v>473</v>
      </c>
      <c r="C26" s="175" t="s">
        <v>465</v>
      </c>
      <c r="D26" s="154" t="s">
        <v>460</v>
      </c>
      <c r="E26" s="106" t="s">
        <v>483</v>
      </c>
      <c r="F26" s="145">
        <v>50000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19.5" customHeight="1" hidden="1">
      <c r="A27" s="175" t="s">
        <v>474</v>
      </c>
      <c r="B27" s="175" t="s">
        <v>475</v>
      </c>
      <c r="C27" s="159"/>
      <c r="D27" s="154" t="s">
        <v>460</v>
      </c>
      <c r="E27" s="106"/>
      <c r="F27" s="145">
        <v>170000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19.5" customHeight="1" hidden="1">
      <c r="A28" s="155" t="s">
        <v>474</v>
      </c>
      <c r="B28" s="155" t="s">
        <v>475</v>
      </c>
      <c r="C28" s="155" t="s">
        <v>473</v>
      </c>
      <c r="D28" s="154" t="s">
        <v>460</v>
      </c>
      <c r="E28" s="159" t="s">
        <v>484</v>
      </c>
      <c r="F28" s="145">
        <v>170000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19.5" customHeight="1" hidden="1">
      <c r="A29" s="75"/>
      <c r="B29" s="75"/>
      <c r="C29" s="75"/>
      <c r="D29" s="154" t="s">
        <v>460</v>
      </c>
      <c r="E29" s="120" t="s">
        <v>94</v>
      </c>
      <c r="F29" s="145">
        <v>87.1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19.5" customHeight="1" hidden="1">
      <c r="A30" s="75" t="s">
        <v>87</v>
      </c>
      <c r="B30" s="75" t="s">
        <v>88</v>
      </c>
      <c r="C30" s="75" t="s">
        <v>93</v>
      </c>
      <c r="D30" s="154" t="s">
        <v>460</v>
      </c>
      <c r="E30" s="120" t="s">
        <v>218</v>
      </c>
      <c r="F30" s="145">
        <v>87.1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19.5" customHeight="1" hidden="1">
      <c r="A31" s="75"/>
      <c r="B31" s="75"/>
      <c r="C31" s="75"/>
      <c r="D31" s="154" t="s">
        <v>460</v>
      </c>
      <c r="E31" s="120" t="s">
        <v>90</v>
      </c>
      <c r="F31" s="145">
        <v>991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  <row r="32" spans="1:243" ht="19.5" customHeight="1" hidden="1">
      <c r="A32" s="75" t="s">
        <v>87</v>
      </c>
      <c r="B32" s="75" t="s">
        <v>88</v>
      </c>
      <c r="C32" s="75" t="s">
        <v>76</v>
      </c>
      <c r="D32" s="154" t="s">
        <v>460</v>
      </c>
      <c r="E32" s="120" t="s">
        <v>219</v>
      </c>
      <c r="F32" s="145">
        <v>666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</row>
    <row r="33" spans="1:243" ht="19.5" customHeight="1" hidden="1">
      <c r="A33" s="75" t="s">
        <v>87</v>
      </c>
      <c r="B33" s="75" t="s">
        <v>88</v>
      </c>
      <c r="C33" s="75" t="s">
        <v>76</v>
      </c>
      <c r="D33" s="154" t="s">
        <v>460</v>
      </c>
      <c r="E33" s="120" t="s">
        <v>220</v>
      </c>
      <c r="F33" s="145">
        <v>195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</row>
    <row r="34" spans="1:243" ht="19.5" customHeight="1" hidden="1">
      <c r="A34" s="75" t="s">
        <v>87</v>
      </c>
      <c r="B34" s="75" t="s">
        <v>88</v>
      </c>
      <c r="C34" s="75" t="s">
        <v>76</v>
      </c>
      <c r="D34" s="154" t="s">
        <v>460</v>
      </c>
      <c r="E34" s="120" t="s">
        <v>221</v>
      </c>
      <c r="F34" s="145">
        <v>130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</row>
    <row r="35" spans="1:243" ht="19.5" customHeight="1" hidden="1">
      <c r="A35" s="75"/>
      <c r="B35" s="75"/>
      <c r="C35" s="75"/>
      <c r="D35" s="154" t="s">
        <v>460</v>
      </c>
      <c r="E35" s="120"/>
      <c r="F35" s="145">
        <v>796.84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ht="19.5" customHeight="1" hidden="1">
      <c r="A36" s="75"/>
      <c r="B36" s="75"/>
      <c r="C36" s="75"/>
      <c r="D36" s="154" t="s">
        <v>460</v>
      </c>
      <c r="E36" s="120" t="s">
        <v>90</v>
      </c>
      <c r="F36" s="145">
        <v>796.84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 hidden="1">
      <c r="A37" s="75" t="s">
        <v>87</v>
      </c>
      <c r="B37" s="75" t="s">
        <v>88</v>
      </c>
      <c r="C37" s="75" t="s">
        <v>76</v>
      </c>
      <c r="D37" s="154" t="s">
        <v>460</v>
      </c>
      <c r="E37" s="120" t="s">
        <v>222</v>
      </c>
      <c r="F37" s="145">
        <v>14.35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 hidden="1">
      <c r="A38" s="75" t="s">
        <v>87</v>
      </c>
      <c r="B38" s="75" t="s">
        <v>88</v>
      </c>
      <c r="C38" s="75" t="s">
        <v>76</v>
      </c>
      <c r="D38" s="154" t="s">
        <v>460</v>
      </c>
      <c r="E38" s="120" t="s">
        <v>223</v>
      </c>
      <c r="F38" s="145">
        <v>110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 hidden="1">
      <c r="A39" s="75" t="s">
        <v>87</v>
      </c>
      <c r="B39" s="75" t="s">
        <v>88</v>
      </c>
      <c r="C39" s="75" t="s">
        <v>76</v>
      </c>
      <c r="D39" s="154" t="s">
        <v>460</v>
      </c>
      <c r="E39" s="120" t="s">
        <v>224</v>
      </c>
      <c r="F39" s="145">
        <v>73.89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 hidden="1">
      <c r="A40" s="75" t="s">
        <v>87</v>
      </c>
      <c r="B40" s="75" t="s">
        <v>88</v>
      </c>
      <c r="C40" s="75" t="s">
        <v>76</v>
      </c>
      <c r="D40" s="154" t="s">
        <v>460</v>
      </c>
      <c r="E40" s="120" t="s">
        <v>225</v>
      </c>
      <c r="F40" s="145">
        <v>445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 hidden="1">
      <c r="A41" s="75" t="s">
        <v>87</v>
      </c>
      <c r="B41" s="75" t="s">
        <v>88</v>
      </c>
      <c r="C41" s="75" t="s">
        <v>76</v>
      </c>
      <c r="D41" s="154" t="s">
        <v>460</v>
      </c>
      <c r="E41" s="120" t="s">
        <v>226</v>
      </c>
      <c r="F41" s="145">
        <v>12.6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 hidden="1">
      <c r="A42" s="75" t="s">
        <v>87</v>
      </c>
      <c r="B42" s="75" t="s">
        <v>88</v>
      </c>
      <c r="C42" s="75" t="s">
        <v>76</v>
      </c>
      <c r="D42" s="154" t="s">
        <v>460</v>
      </c>
      <c r="E42" s="120" t="s">
        <v>227</v>
      </c>
      <c r="F42" s="145">
        <v>140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</row>
    <row r="43" spans="1:243" ht="19.5" customHeight="1" hidden="1">
      <c r="A43" s="75" t="s">
        <v>87</v>
      </c>
      <c r="B43" s="75" t="s">
        <v>88</v>
      </c>
      <c r="C43" s="75" t="s">
        <v>76</v>
      </c>
      <c r="D43" s="154" t="s">
        <v>460</v>
      </c>
      <c r="E43" s="120" t="s">
        <v>228</v>
      </c>
      <c r="F43" s="145">
        <v>1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</row>
    <row r="44" spans="1:243" ht="19.5" customHeight="1" hidden="1">
      <c r="A44" s="75"/>
      <c r="B44" s="75"/>
      <c r="C44" s="75"/>
      <c r="D44" s="154" t="s">
        <v>460</v>
      </c>
      <c r="E44" s="120"/>
      <c r="F44" s="145">
        <v>142.05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</row>
    <row r="45" spans="1:243" ht="19.5" customHeight="1" hidden="1">
      <c r="A45" s="75"/>
      <c r="B45" s="75"/>
      <c r="C45" s="75"/>
      <c r="D45" s="154" t="s">
        <v>460</v>
      </c>
      <c r="E45" s="120" t="s">
        <v>90</v>
      </c>
      <c r="F45" s="145">
        <v>142.05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</row>
    <row r="46" spans="1:243" ht="19.5" customHeight="1" hidden="1">
      <c r="A46" s="75" t="s">
        <v>87</v>
      </c>
      <c r="B46" s="75" t="s">
        <v>88</v>
      </c>
      <c r="C46" s="75" t="s">
        <v>76</v>
      </c>
      <c r="D46" s="154" t="s">
        <v>460</v>
      </c>
      <c r="E46" s="120" t="s">
        <v>229</v>
      </c>
      <c r="F46" s="145">
        <v>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</row>
    <row r="47" spans="1:243" ht="19.5" customHeight="1" hidden="1">
      <c r="A47" s="75" t="s">
        <v>87</v>
      </c>
      <c r="B47" s="75" t="s">
        <v>88</v>
      </c>
      <c r="C47" s="75" t="s">
        <v>76</v>
      </c>
      <c r="D47" s="154" t="s">
        <v>460</v>
      </c>
      <c r="E47" s="120" t="s">
        <v>230</v>
      </c>
      <c r="F47" s="145">
        <v>16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</row>
    <row r="48" spans="1:243" ht="19.5" customHeight="1" hidden="1">
      <c r="A48" s="75" t="s">
        <v>87</v>
      </c>
      <c r="B48" s="75" t="s">
        <v>88</v>
      </c>
      <c r="C48" s="75" t="s">
        <v>76</v>
      </c>
      <c r="D48" s="154" t="s">
        <v>460</v>
      </c>
      <c r="E48" s="120" t="s">
        <v>228</v>
      </c>
      <c r="F48" s="145">
        <v>1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</row>
    <row r="49" spans="1:243" ht="19.5" customHeight="1" hidden="1">
      <c r="A49" s="75" t="s">
        <v>87</v>
      </c>
      <c r="B49" s="75" t="s">
        <v>88</v>
      </c>
      <c r="C49" s="75" t="s">
        <v>76</v>
      </c>
      <c r="D49" s="154" t="s">
        <v>460</v>
      </c>
      <c r="E49" s="120" t="s">
        <v>222</v>
      </c>
      <c r="F49" s="145">
        <v>15.05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</row>
    <row r="50" spans="1:243" ht="19.5" customHeight="1" hidden="1">
      <c r="A50" s="75" t="s">
        <v>87</v>
      </c>
      <c r="B50" s="75" t="s">
        <v>88</v>
      </c>
      <c r="C50" s="75" t="s">
        <v>76</v>
      </c>
      <c r="D50" s="154" t="s">
        <v>460</v>
      </c>
      <c r="E50" s="120" t="s">
        <v>231</v>
      </c>
      <c r="F50" s="145">
        <v>20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</row>
    <row r="51" spans="1:243" ht="19.5" customHeight="1" hidden="1">
      <c r="A51" s="75" t="s">
        <v>87</v>
      </c>
      <c r="B51" s="75" t="s">
        <v>88</v>
      </c>
      <c r="C51" s="75" t="s">
        <v>76</v>
      </c>
      <c r="D51" s="154" t="s">
        <v>460</v>
      </c>
      <c r="E51" s="120" t="s">
        <v>232</v>
      </c>
      <c r="F51" s="145">
        <v>44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</row>
    <row r="52" spans="1:243" ht="19.5" customHeight="1" hidden="1">
      <c r="A52" s="75" t="s">
        <v>87</v>
      </c>
      <c r="B52" s="75" t="s">
        <v>88</v>
      </c>
      <c r="C52" s="75" t="s">
        <v>76</v>
      </c>
      <c r="D52" s="154" t="s">
        <v>460</v>
      </c>
      <c r="E52" s="120" t="s">
        <v>233</v>
      </c>
      <c r="F52" s="145">
        <v>38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</row>
    <row r="53" spans="1:243" ht="19.5" customHeight="1" hidden="1">
      <c r="A53" s="75"/>
      <c r="B53" s="75"/>
      <c r="C53" s="75"/>
      <c r="D53" s="154" t="s">
        <v>460</v>
      </c>
      <c r="E53" s="120"/>
      <c r="F53" s="145">
        <v>1897.79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</row>
    <row r="54" spans="1:243" ht="19.5" customHeight="1" hidden="1">
      <c r="A54" s="75"/>
      <c r="B54" s="75"/>
      <c r="C54" s="75"/>
      <c r="D54" s="154" t="s">
        <v>460</v>
      </c>
      <c r="E54" s="120" t="s">
        <v>94</v>
      </c>
      <c r="F54" s="145">
        <v>1838.69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</row>
    <row r="55" spans="1:6" ht="19.5" customHeight="1" hidden="1">
      <c r="A55" s="75" t="s">
        <v>87</v>
      </c>
      <c r="B55" s="75" t="s">
        <v>88</v>
      </c>
      <c r="C55" s="75" t="s">
        <v>93</v>
      </c>
      <c r="D55" s="154" t="s">
        <v>460</v>
      </c>
      <c r="E55" s="120" t="s">
        <v>218</v>
      </c>
      <c r="F55" s="145">
        <v>1838.69</v>
      </c>
    </row>
    <row r="56" spans="1:6" ht="19.5" customHeight="1" hidden="1">
      <c r="A56" s="75"/>
      <c r="B56" s="75"/>
      <c r="C56" s="75"/>
      <c r="D56" s="154" t="s">
        <v>460</v>
      </c>
      <c r="E56" s="120" t="s">
        <v>90</v>
      </c>
      <c r="F56" s="145">
        <v>59.1</v>
      </c>
    </row>
    <row r="57" spans="1:6" ht="19.5" customHeight="1" hidden="1">
      <c r="A57" s="75" t="s">
        <v>87</v>
      </c>
      <c r="B57" s="75" t="s">
        <v>88</v>
      </c>
      <c r="C57" s="75" t="s">
        <v>76</v>
      </c>
      <c r="D57" s="154" t="s">
        <v>460</v>
      </c>
      <c r="E57" s="120" t="s">
        <v>228</v>
      </c>
      <c r="F57" s="145">
        <v>1</v>
      </c>
    </row>
    <row r="58" spans="1:6" ht="19.5" customHeight="1" hidden="1">
      <c r="A58" s="75" t="s">
        <v>87</v>
      </c>
      <c r="B58" s="75" t="s">
        <v>88</v>
      </c>
      <c r="C58" s="75" t="s">
        <v>76</v>
      </c>
      <c r="D58" s="154" t="s">
        <v>460</v>
      </c>
      <c r="E58" s="120" t="s">
        <v>234</v>
      </c>
      <c r="F58" s="145">
        <v>30</v>
      </c>
    </row>
    <row r="59" spans="1:6" ht="19.5" customHeight="1" hidden="1">
      <c r="A59" s="75" t="s">
        <v>87</v>
      </c>
      <c r="B59" s="75" t="s">
        <v>88</v>
      </c>
      <c r="C59" s="75" t="s">
        <v>76</v>
      </c>
      <c r="D59" s="154" t="s">
        <v>460</v>
      </c>
      <c r="E59" s="120" t="s">
        <v>222</v>
      </c>
      <c r="F59" s="145">
        <v>20.1</v>
      </c>
    </row>
    <row r="60" spans="1:6" ht="19.5" customHeight="1" hidden="1">
      <c r="A60" s="75" t="s">
        <v>87</v>
      </c>
      <c r="B60" s="75" t="s">
        <v>88</v>
      </c>
      <c r="C60" s="75" t="s">
        <v>76</v>
      </c>
      <c r="D60" s="154" t="s">
        <v>460</v>
      </c>
      <c r="E60" s="120" t="s">
        <v>229</v>
      </c>
      <c r="F60" s="145">
        <v>8</v>
      </c>
    </row>
    <row r="61" spans="1:6" ht="19.5" customHeight="1" hidden="1">
      <c r="A61" s="75"/>
      <c r="B61" s="75"/>
      <c r="C61" s="75"/>
      <c r="D61" s="154" t="s">
        <v>460</v>
      </c>
      <c r="E61" s="120"/>
      <c r="F61" s="145">
        <v>61</v>
      </c>
    </row>
    <row r="62" spans="1:6" ht="19.5" customHeight="1" hidden="1">
      <c r="A62" s="75"/>
      <c r="B62" s="75"/>
      <c r="C62" s="75"/>
      <c r="D62" s="154" t="s">
        <v>460</v>
      </c>
      <c r="E62" s="120" t="s">
        <v>95</v>
      </c>
      <c r="F62" s="145">
        <v>51</v>
      </c>
    </row>
    <row r="63" spans="1:6" ht="19.5" customHeight="1" hidden="1">
      <c r="A63" s="75" t="s">
        <v>87</v>
      </c>
      <c r="B63" s="75" t="s">
        <v>88</v>
      </c>
      <c r="C63" s="75" t="s">
        <v>78</v>
      </c>
      <c r="D63" s="154" t="s">
        <v>460</v>
      </c>
      <c r="E63" s="120" t="s">
        <v>228</v>
      </c>
      <c r="F63" s="145">
        <v>1</v>
      </c>
    </row>
    <row r="64" spans="1:6" ht="19.5" customHeight="1" hidden="1">
      <c r="A64" s="75" t="s">
        <v>87</v>
      </c>
      <c r="B64" s="75" t="s">
        <v>88</v>
      </c>
      <c r="C64" s="75" t="s">
        <v>78</v>
      </c>
      <c r="D64" s="154" t="s">
        <v>460</v>
      </c>
      <c r="E64" s="120" t="s">
        <v>235</v>
      </c>
      <c r="F64" s="145">
        <v>25</v>
      </c>
    </row>
    <row r="65" spans="1:6" ht="19.5" customHeight="1" hidden="1">
      <c r="A65" s="75" t="s">
        <v>87</v>
      </c>
      <c r="B65" s="75" t="s">
        <v>88</v>
      </c>
      <c r="C65" s="75" t="s">
        <v>78</v>
      </c>
      <c r="D65" s="154" t="s">
        <v>460</v>
      </c>
      <c r="E65" s="120" t="s">
        <v>226</v>
      </c>
      <c r="F65" s="145">
        <v>5.2</v>
      </c>
    </row>
    <row r="66" spans="1:6" ht="19.5" customHeight="1" hidden="1">
      <c r="A66" s="75" t="s">
        <v>87</v>
      </c>
      <c r="B66" s="75" t="s">
        <v>88</v>
      </c>
      <c r="C66" s="75" t="s">
        <v>78</v>
      </c>
      <c r="D66" s="154" t="s">
        <v>460</v>
      </c>
      <c r="E66" s="120" t="s">
        <v>236</v>
      </c>
      <c r="F66" s="145">
        <v>10</v>
      </c>
    </row>
    <row r="67" spans="1:6" ht="19.5" customHeight="1" hidden="1">
      <c r="A67" s="75" t="s">
        <v>87</v>
      </c>
      <c r="B67" s="75" t="s">
        <v>88</v>
      </c>
      <c r="C67" s="75" t="s">
        <v>78</v>
      </c>
      <c r="D67" s="154" t="s">
        <v>460</v>
      </c>
      <c r="E67" s="120" t="s">
        <v>229</v>
      </c>
      <c r="F67" s="145">
        <v>8</v>
      </c>
    </row>
    <row r="68" spans="1:6" ht="19.5" customHeight="1" hidden="1">
      <c r="A68" s="75" t="s">
        <v>87</v>
      </c>
      <c r="B68" s="75" t="s">
        <v>88</v>
      </c>
      <c r="C68" s="75" t="s">
        <v>78</v>
      </c>
      <c r="D68" s="154" t="s">
        <v>460</v>
      </c>
      <c r="E68" s="120" t="s">
        <v>222</v>
      </c>
      <c r="F68" s="145">
        <v>1.8</v>
      </c>
    </row>
    <row r="69" spans="1:6" ht="19.5" customHeight="1" hidden="1">
      <c r="A69" s="75"/>
      <c r="B69" s="75"/>
      <c r="C69" s="75"/>
      <c r="D69" s="154" t="s">
        <v>460</v>
      </c>
      <c r="E69" s="120" t="s">
        <v>94</v>
      </c>
      <c r="F69" s="145">
        <v>10</v>
      </c>
    </row>
    <row r="70" spans="1:6" ht="19.5" customHeight="1" hidden="1">
      <c r="A70" s="75" t="s">
        <v>87</v>
      </c>
      <c r="B70" s="75" t="s">
        <v>88</v>
      </c>
      <c r="C70" s="75" t="s">
        <v>93</v>
      </c>
      <c r="D70" s="154" t="s">
        <v>460</v>
      </c>
      <c r="E70" s="120" t="s">
        <v>218</v>
      </c>
      <c r="F70" s="145">
        <v>10</v>
      </c>
    </row>
    <row r="71" spans="1:6" ht="19.5" customHeight="1" hidden="1">
      <c r="A71" s="75"/>
      <c r="B71" s="75"/>
      <c r="C71" s="75"/>
      <c r="D71" s="154" t="s">
        <v>460</v>
      </c>
      <c r="E71" s="120"/>
      <c r="F71" s="145">
        <v>1108.3</v>
      </c>
    </row>
    <row r="72" spans="1:6" ht="19.5" customHeight="1" hidden="1">
      <c r="A72" s="75"/>
      <c r="B72" s="75"/>
      <c r="C72" s="75"/>
      <c r="D72" s="154" t="s">
        <v>460</v>
      </c>
      <c r="E72" s="120" t="s">
        <v>95</v>
      </c>
      <c r="F72" s="145">
        <v>8.3</v>
      </c>
    </row>
    <row r="73" spans="1:6" ht="19.5" customHeight="1" hidden="1">
      <c r="A73" s="75" t="s">
        <v>87</v>
      </c>
      <c r="B73" s="75" t="s">
        <v>88</v>
      </c>
      <c r="C73" s="75" t="s">
        <v>78</v>
      </c>
      <c r="D73" s="154" t="s">
        <v>460</v>
      </c>
      <c r="E73" s="120" t="s">
        <v>228</v>
      </c>
      <c r="F73" s="145">
        <v>1</v>
      </c>
    </row>
    <row r="74" spans="1:6" ht="19.5" customHeight="1" hidden="1">
      <c r="A74" s="75" t="s">
        <v>87</v>
      </c>
      <c r="B74" s="75" t="s">
        <v>88</v>
      </c>
      <c r="C74" s="75" t="s">
        <v>78</v>
      </c>
      <c r="D74" s="154" t="s">
        <v>460</v>
      </c>
      <c r="E74" s="120" t="s">
        <v>222</v>
      </c>
      <c r="F74" s="145">
        <v>2.1</v>
      </c>
    </row>
    <row r="75" spans="1:6" ht="19.5" customHeight="1" hidden="1">
      <c r="A75" s="75" t="s">
        <v>87</v>
      </c>
      <c r="B75" s="75" t="s">
        <v>88</v>
      </c>
      <c r="C75" s="75" t="s">
        <v>78</v>
      </c>
      <c r="D75" s="154" t="s">
        <v>460</v>
      </c>
      <c r="E75" s="120" t="s">
        <v>226</v>
      </c>
      <c r="F75" s="145">
        <v>5.2</v>
      </c>
    </row>
    <row r="76" spans="1:6" ht="19.5" customHeight="1" hidden="1">
      <c r="A76" s="75"/>
      <c r="B76" s="75"/>
      <c r="C76" s="75"/>
      <c r="D76" s="154" t="s">
        <v>460</v>
      </c>
      <c r="E76" s="120" t="s">
        <v>90</v>
      </c>
      <c r="F76" s="145">
        <v>1100</v>
      </c>
    </row>
    <row r="77" spans="1:6" ht="19.5" customHeight="1" hidden="1">
      <c r="A77" s="75" t="s">
        <v>87</v>
      </c>
      <c r="B77" s="75" t="s">
        <v>88</v>
      </c>
      <c r="C77" s="75" t="s">
        <v>76</v>
      </c>
      <c r="D77" s="154" t="s">
        <v>460</v>
      </c>
      <c r="E77" s="120" t="s">
        <v>237</v>
      </c>
      <c r="F77" s="145">
        <v>1100</v>
      </c>
    </row>
    <row r="78" spans="1:6" ht="19.5" customHeight="1" hidden="1">
      <c r="A78" s="75"/>
      <c r="B78" s="75"/>
      <c r="C78" s="75"/>
      <c r="D78" s="154" t="s">
        <v>460</v>
      </c>
      <c r="E78" s="120"/>
      <c r="F78" s="145">
        <v>132.4</v>
      </c>
    </row>
    <row r="79" spans="1:6" ht="19.5" customHeight="1" hidden="1">
      <c r="A79" s="75"/>
      <c r="B79" s="75"/>
      <c r="C79" s="75"/>
      <c r="D79" s="154" t="s">
        <v>460</v>
      </c>
      <c r="E79" s="120" t="s">
        <v>95</v>
      </c>
      <c r="F79" s="145">
        <v>89.4</v>
      </c>
    </row>
    <row r="80" spans="1:6" ht="19.5" customHeight="1" hidden="1">
      <c r="A80" s="75" t="s">
        <v>87</v>
      </c>
      <c r="B80" s="75" t="s">
        <v>88</v>
      </c>
      <c r="C80" s="75" t="s">
        <v>78</v>
      </c>
      <c r="D80" s="154" t="s">
        <v>460</v>
      </c>
      <c r="E80" s="120" t="s">
        <v>238</v>
      </c>
      <c r="F80" s="145">
        <v>34</v>
      </c>
    </row>
    <row r="81" spans="1:6" ht="19.5" customHeight="1" hidden="1">
      <c r="A81" s="75" t="s">
        <v>87</v>
      </c>
      <c r="B81" s="75" t="s">
        <v>88</v>
      </c>
      <c r="C81" s="75" t="s">
        <v>78</v>
      </c>
      <c r="D81" s="154" t="s">
        <v>460</v>
      </c>
      <c r="E81" s="120" t="s">
        <v>239</v>
      </c>
      <c r="F81" s="145">
        <v>10</v>
      </c>
    </row>
    <row r="82" spans="1:6" ht="19.5" customHeight="1" hidden="1">
      <c r="A82" s="75" t="s">
        <v>87</v>
      </c>
      <c r="B82" s="75" t="s">
        <v>88</v>
      </c>
      <c r="C82" s="75" t="s">
        <v>78</v>
      </c>
      <c r="D82" s="154" t="s">
        <v>460</v>
      </c>
      <c r="E82" s="120" t="s">
        <v>228</v>
      </c>
      <c r="F82" s="145">
        <v>1</v>
      </c>
    </row>
    <row r="83" spans="1:6" ht="19.5" customHeight="1" hidden="1">
      <c r="A83" s="75" t="s">
        <v>87</v>
      </c>
      <c r="B83" s="75" t="s">
        <v>88</v>
      </c>
      <c r="C83" s="75" t="s">
        <v>78</v>
      </c>
      <c r="D83" s="154" t="s">
        <v>460</v>
      </c>
      <c r="E83" s="120" t="s">
        <v>226</v>
      </c>
      <c r="F83" s="145">
        <v>5.2</v>
      </c>
    </row>
    <row r="84" spans="1:6" ht="19.5" customHeight="1" hidden="1">
      <c r="A84" s="75" t="s">
        <v>87</v>
      </c>
      <c r="B84" s="75" t="s">
        <v>88</v>
      </c>
      <c r="C84" s="75" t="s">
        <v>78</v>
      </c>
      <c r="D84" s="154" t="s">
        <v>460</v>
      </c>
      <c r="E84" s="120" t="s">
        <v>222</v>
      </c>
      <c r="F84" s="145">
        <v>6.2</v>
      </c>
    </row>
    <row r="85" spans="1:6" ht="19.5" customHeight="1" hidden="1">
      <c r="A85" s="75" t="s">
        <v>87</v>
      </c>
      <c r="B85" s="75" t="s">
        <v>88</v>
      </c>
      <c r="C85" s="75" t="s">
        <v>78</v>
      </c>
      <c r="D85" s="154" t="s">
        <v>460</v>
      </c>
      <c r="E85" s="120" t="s">
        <v>229</v>
      </c>
      <c r="F85" s="145">
        <v>10</v>
      </c>
    </row>
    <row r="86" spans="1:6" ht="19.5" customHeight="1" hidden="1">
      <c r="A86" s="75" t="s">
        <v>87</v>
      </c>
      <c r="B86" s="75" t="s">
        <v>88</v>
      </c>
      <c r="C86" s="75" t="s">
        <v>78</v>
      </c>
      <c r="D86" s="154" t="s">
        <v>460</v>
      </c>
      <c r="E86" s="120" t="s">
        <v>240</v>
      </c>
      <c r="F86" s="145">
        <v>23</v>
      </c>
    </row>
    <row r="87" spans="1:6" ht="19.5" customHeight="1" hidden="1">
      <c r="A87" s="75"/>
      <c r="B87" s="75"/>
      <c r="C87" s="75"/>
      <c r="D87" s="154" t="s">
        <v>460</v>
      </c>
      <c r="E87" s="120" t="s">
        <v>94</v>
      </c>
      <c r="F87" s="145">
        <v>43</v>
      </c>
    </row>
    <row r="88" spans="1:6" ht="19.5" customHeight="1" hidden="1">
      <c r="A88" s="75" t="s">
        <v>87</v>
      </c>
      <c r="B88" s="75" t="s">
        <v>88</v>
      </c>
      <c r="C88" s="75" t="s">
        <v>93</v>
      </c>
      <c r="D88" s="154" t="s">
        <v>460</v>
      </c>
      <c r="E88" s="120" t="s">
        <v>218</v>
      </c>
      <c r="F88" s="145">
        <v>43</v>
      </c>
    </row>
    <row r="89" spans="1:6" ht="19.5" customHeight="1" hidden="1">
      <c r="A89" s="75"/>
      <c r="B89" s="75"/>
      <c r="C89" s="75"/>
      <c r="D89" s="154" t="s">
        <v>460</v>
      </c>
      <c r="E89" s="120"/>
      <c r="F89" s="145">
        <v>15.05</v>
      </c>
    </row>
    <row r="90" spans="1:6" ht="19.5" customHeight="1" hidden="1">
      <c r="A90" s="75"/>
      <c r="B90" s="75"/>
      <c r="C90" s="75"/>
      <c r="D90" s="154" t="s">
        <v>460</v>
      </c>
      <c r="E90" s="120" t="s">
        <v>95</v>
      </c>
      <c r="F90" s="145">
        <v>15.05</v>
      </c>
    </row>
    <row r="91" spans="1:6" ht="19.5" customHeight="1" hidden="1">
      <c r="A91" s="75" t="s">
        <v>87</v>
      </c>
      <c r="B91" s="75" t="s">
        <v>88</v>
      </c>
      <c r="C91" s="75" t="s">
        <v>78</v>
      </c>
      <c r="D91" s="154" t="s">
        <v>460</v>
      </c>
      <c r="E91" s="120" t="s">
        <v>226</v>
      </c>
      <c r="F91" s="145">
        <v>5.2</v>
      </c>
    </row>
    <row r="92" spans="1:6" ht="19.5" customHeight="1" hidden="1">
      <c r="A92" s="75" t="s">
        <v>87</v>
      </c>
      <c r="B92" s="75" t="s">
        <v>88</v>
      </c>
      <c r="C92" s="75" t="s">
        <v>78</v>
      </c>
      <c r="D92" s="154" t="s">
        <v>460</v>
      </c>
      <c r="E92" s="120" t="s">
        <v>222</v>
      </c>
      <c r="F92" s="145">
        <v>9.85</v>
      </c>
    </row>
    <row r="93" spans="1:6" ht="19.5" customHeight="1" hidden="1">
      <c r="A93" s="75"/>
      <c r="B93" s="75"/>
      <c r="C93" s="75"/>
      <c r="D93" s="154" t="s">
        <v>460</v>
      </c>
      <c r="E93" s="120"/>
      <c r="F93" s="145">
        <v>476</v>
      </c>
    </row>
    <row r="94" spans="1:6" ht="19.5" customHeight="1" hidden="1">
      <c r="A94" s="75"/>
      <c r="B94" s="75"/>
      <c r="C94" s="75"/>
      <c r="D94" s="154" t="s">
        <v>460</v>
      </c>
      <c r="E94" s="120" t="s">
        <v>90</v>
      </c>
      <c r="F94" s="145">
        <v>476</v>
      </c>
    </row>
    <row r="95" spans="1:6" ht="19.5" customHeight="1" hidden="1">
      <c r="A95" s="75" t="s">
        <v>87</v>
      </c>
      <c r="B95" s="75" t="s">
        <v>88</v>
      </c>
      <c r="C95" s="75" t="s">
        <v>76</v>
      </c>
      <c r="D95" s="154" t="s">
        <v>460</v>
      </c>
      <c r="E95" s="120" t="s">
        <v>241</v>
      </c>
      <c r="F95" s="145">
        <v>64</v>
      </c>
    </row>
    <row r="96" spans="1:6" ht="19.5" customHeight="1" hidden="1">
      <c r="A96" s="75" t="s">
        <v>87</v>
      </c>
      <c r="B96" s="75" t="s">
        <v>88</v>
      </c>
      <c r="C96" s="75" t="s">
        <v>76</v>
      </c>
      <c r="D96" s="154" t="s">
        <v>460</v>
      </c>
      <c r="E96" s="120" t="s">
        <v>242</v>
      </c>
      <c r="F96" s="145">
        <v>392</v>
      </c>
    </row>
    <row r="97" spans="1:6" ht="19.5" customHeight="1" hidden="1">
      <c r="A97" s="75" t="s">
        <v>87</v>
      </c>
      <c r="B97" s="75" t="s">
        <v>88</v>
      </c>
      <c r="C97" s="75" t="s">
        <v>76</v>
      </c>
      <c r="D97" s="154" t="s">
        <v>460</v>
      </c>
      <c r="E97" s="120" t="s">
        <v>243</v>
      </c>
      <c r="F97" s="145">
        <v>20</v>
      </c>
    </row>
    <row r="98" spans="1:6" ht="19.5" customHeight="1" hidden="1">
      <c r="A98" s="75"/>
      <c r="B98" s="75"/>
      <c r="C98" s="75"/>
      <c r="D98" s="154" t="s">
        <v>460</v>
      </c>
      <c r="E98" s="120"/>
      <c r="F98" s="145">
        <v>83</v>
      </c>
    </row>
    <row r="99" spans="1:6" ht="19.5" customHeight="1" hidden="1">
      <c r="A99" s="75"/>
      <c r="B99" s="75"/>
      <c r="C99" s="75"/>
      <c r="D99" s="154" t="s">
        <v>460</v>
      </c>
      <c r="E99" s="120" t="s">
        <v>90</v>
      </c>
      <c r="F99" s="145">
        <v>83</v>
      </c>
    </row>
    <row r="100" spans="1:6" ht="19.5" customHeight="1" hidden="1">
      <c r="A100" s="75" t="s">
        <v>87</v>
      </c>
      <c r="B100" s="75" t="s">
        <v>88</v>
      </c>
      <c r="C100" s="75" t="s">
        <v>76</v>
      </c>
      <c r="D100" s="154" t="s">
        <v>460</v>
      </c>
      <c r="E100" s="120" t="s">
        <v>218</v>
      </c>
      <c r="F100" s="145">
        <v>5</v>
      </c>
    </row>
    <row r="101" spans="1:6" ht="19.5" customHeight="1" hidden="1">
      <c r="A101" s="75" t="s">
        <v>87</v>
      </c>
      <c r="B101" s="75" t="s">
        <v>88</v>
      </c>
      <c r="C101" s="75" t="s">
        <v>76</v>
      </c>
      <c r="D101" s="154" t="s">
        <v>460</v>
      </c>
      <c r="E101" s="120" t="s">
        <v>244</v>
      </c>
      <c r="F101" s="145">
        <v>28</v>
      </c>
    </row>
    <row r="102" spans="1:6" ht="19.5" customHeight="1" hidden="1">
      <c r="A102" s="75" t="s">
        <v>87</v>
      </c>
      <c r="B102" s="75" t="s">
        <v>88</v>
      </c>
      <c r="C102" s="75" t="s">
        <v>76</v>
      </c>
      <c r="D102" s="154" t="s">
        <v>460</v>
      </c>
      <c r="E102" s="120" t="s">
        <v>245</v>
      </c>
      <c r="F102" s="145">
        <v>8</v>
      </c>
    </row>
    <row r="103" spans="1:6" ht="19.5" customHeight="1" hidden="1">
      <c r="A103" s="75" t="s">
        <v>87</v>
      </c>
      <c r="B103" s="75" t="s">
        <v>88</v>
      </c>
      <c r="C103" s="75" t="s">
        <v>76</v>
      </c>
      <c r="D103" s="154" t="s">
        <v>460</v>
      </c>
      <c r="E103" s="120" t="s">
        <v>246</v>
      </c>
      <c r="F103" s="145">
        <v>32</v>
      </c>
    </row>
    <row r="104" spans="1:6" ht="19.5" customHeight="1" hidden="1">
      <c r="A104" s="75" t="s">
        <v>87</v>
      </c>
      <c r="B104" s="75" t="s">
        <v>88</v>
      </c>
      <c r="C104" s="75" t="s">
        <v>76</v>
      </c>
      <c r="D104" s="154" t="s">
        <v>460</v>
      </c>
      <c r="E104" s="120" t="s">
        <v>229</v>
      </c>
      <c r="F104" s="145">
        <v>10</v>
      </c>
    </row>
    <row r="105" spans="1:6" ht="19.5" customHeight="1" hidden="1">
      <c r="A105" s="75"/>
      <c r="B105" s="75"/>
      <c r="C105" s="75"/>
      <c r="D105" s="154" t="s">
        <v>460</v>
      </c>
      <c r="E105" s="120"/>
      <c r="F105" s="145">
        <v>13.6</v>
      </c>
    </row>
    <row r="106" spans="1:6" ht="19.5" customHeight="1" hidden="1">
      <c r="A106" s="75"/>
      <c r="B106" s="75"/>
      <c r="C106" s="75"/>
      <c r="D106" s="154" t="s">
        <v>460</v>
      </c>
      <c r="E106" s="120" t="s">
        <v>90</v>
      </c>
      <c r="F106" s="145">
        <v>13.6</v>
      </c>
    </row>
    <row r="107" spans="1:6" ht="19.5" customHeight="1" hidden="1">
      <c r="A107" s="75" t="s">
        <v>87</v>
      </c>
      <c r="B107" s="75" t="s">
        <v>88</v>
      </c>
      <c r="C107" s="75" t="s">
        <v>76</v>
      </c>
      <c r="D107" s="154" t="s">
        <v>460</v>
      </c>
      <c r="E107" s="120" t="s">
        <v>222</v>
      </c>
      <c r="F107" s="145">
        <v>0.6</v>
      </c>
    </row>
    <row r="108" spans="1:6" ht="19.5" customHeight="1" hidden="1">
      <c r="A108" s="75" t="s">
        <v>87</v>
      </c>
      <c r="B108" s="75" t="s">
        <v>88</v>
      </c>
      <c r="C108" s="75" t="s">
        <v>76</v>
      </c>
      <c r="D108" s="154" t="s">
        <v>460</v>
      </c>
      <c r="E108" s="120" t="s">
        <v>229</v>
      </c>
      <c r="F108" s="145">
        <v>8</v>
      </c>
    </row>
    <row r="109" spans="1:6" ht="19.5" customHeight="1" hidden="1">
      <c r="A109" s="75" t="s">
        <v>87</v>
      </c>
      <c r="B109" s="75" t="s">
        <v>88</v>
      </c>
      <c r="C109" s="75" t="s">
        <v>76</v>
      </c>
      <c r="D109" s="154" t="s">
        <v>460</v>
      </c>
      <c r="E109" s="120" t="s">
        <v>228</v>
      </c>
      <c r="F109" s="145">
        <v>1</v>
      </c>
    </row>
    <row r="110" spans="1:6" ht="19.5" customHeight="1" hidden="1">
      <c r="A110" s="75" t="s">
        <v>87</v>
      </c>
      <c r="B110" s="75" t="s">
        <v>88</v>
      </c>
      <c r="C110" s="75" t="s">
        <v>76</v>
      </c>
      <c r="D110" s="154" t="s">
        <v>460</v>
      </c>
      <c r="E110" s="120" t="s">
        <v>247</v>
      </c>
      <c r="F110" s="145">
        <v>4</v>
      </c>
    </row>
    <row r="111" spans="1:6" ht="19.5" customHeight="1" hidden="1">
      <c r="A111" s="75"/>
      <c r="B111" s="75"/>
      <c r="C111" s="75"/>
      <c r="D111" s="154" t="s">
        <v>460</v>
      </c>
      <c r="E111" s="120"/>
      <c r="F111" s="145">
        <v>76</v>
      </c>
    </row>
    <row r="112" spans="1:6" ht="19.5" customHeight="1" hidden="1">
      <c r="A112" s="75"/>
      <c r="B112" s="75"/>
      <c r="C112" s="75"/>
      <c r="D112" s="154" t="s">
        <v>460</v>
      </c>
      <c r="E112" s="120" t="s">
        <v>90</v>
      </c>
      <c r="F112" s="145">
        <v>76</v>
      </c>
    </row>
    <row r="113" spans="1:6" ht="19.5" customHeight="1" hidden="1">
      <c r="A113" s="75" t="s">
        <v>87</v>
      </c>
      <c r="B113" s="75" t="s">
        <v>88</v>
      </c>
      <c r="C113" s="75" t="s">
        <v>76</v>
      </c>
      <c r="D113" s="154" t="s">
        <v>460</v>
      </c>
      <c r="E113" s="120" t="s">
        <v>229</v>
      </c>
      <c r="F113" s="145">
        <v>8</v>
      </c>
    </row>
    <row r="114" spans="1:6" ht="19.5" customHeight="1" hidden="1">
      <c r="A114" s="75" t="s">
        <v>87</v>
      </c>
      <c r="B114" s="75" t="s">
        <v>88</v>
      </c>
      <c r="C114" s="75" t="s">
        <v>76</v>
      </c>
      <c r="D114" s="154" t="s">
        <v>460</v>
      </c>
      <c r="E114" s="120" t="s">
        <v>218</v>
      </c>
      <c r="F114" s="145">
        <v>5</v>
      </c>
    </row>
    <row r="115" spans="1:6" ht="21" customHeight="1">
      <c r="A115" s="156">
        <v>213</v>
      </c>
      <c r="B115" s="156"/>
      <c r="C115" s="156"/>
      <c r="D115" s="154" t="s">
        <v>460</v>
      </c>
      <c r="E115" s="160"/>
      <c r="F115" s="158">
        <v>555315</v>
      </c>
    </row>
    <row r="116" spans="1:6" ht="21" customHeight="1">
      <c r="A116" s="156">
        <v>213</v>
      </c>
      <c r="B116" s="157" t="s">
        <v>436</v>
      </c>
      <c r="C116" s="156"/>
      <c r="D116" s="154" t="s">
        <v>460</v>
      </c>
      <c r="E116" s="160"/>
      <c r="F116" s="158">
        <v>201700</v>
      </c>
    </row>
    <row r="117" spans="1:6" ht="21" customHeight="1">
      <c r="A117" s="157" t="s">
        <v>450</v>
      </c>
      <c r="B117" s="157" t="s">
        <v>436</v>
      </c>
      <c r="C117" s="157" t="s">
        <v>427</v>
      </c>
      <c r="D117" s="154" t="s">
        <v>460</v>
      </c>
      <c r="E117" s="160" t="s">
        <v>485</v>
      </c>
      <c r="F117" s="158">
        <v>5000</v>
      </c>
    </row>
    <row r="118" spans="1:6" ht="21" customHeight="1">
      <c r="A118" s="157" t="s">
        <v>450</v>
      </c>
      <c r="B118" s="157" t="s">
        <v>436</v>
      </c>
      <c r="C118" s="157" t="s">
        <v>427</v>
      </c>
      <c r="D118" s="154" t="s">
        <v>460</v>
      </c>
      <c r="E118" s="160" t="s">
        <v>486</v>
      </c>
      <c r="F118" s="158">
        <v>40000</v>
      </c>
    </row>
    <row r="119" spans="1:6" ht="21" customHeight="1">
      <c r="A119" s="157" t="s">
        <v>450</v>
      </c>
      <c r="B119" s="157" t="s">
        <v>436</v>
      </c>
      <c r="C119" s="157" t="s">
        <v>427</v>
      </c>
      <c r="D119" s="154" t="s">
        <v>460</v>
      </c>
      <c r="E119" s="160" t="s">
        <v>487</v>
      </c>
      <c r="F119" s="158">
        <v>156700</v>
      </c>
    </row>
    <row r="120" spans="1:6" ht="21" customHeight="1">
      <c r="A120" s="157" t="s">
        <v>450</v>
      </c>
      <c r="B120" s="157" t="s">
        <v>423</v>
      </c>
      <c r="C120" s="156"/>
      <c r="D120" s="154" t="s">
        <v>460</v>
      </c>
      <c r="E120" s="160"/>
      <c r="F120" s="158">
        <v>353615</v>
      </c>
    </row>
    <row r="121" spans="1:6" ht="21" customHeight="1">
      <c r="A121" s="157" t="s">
        <v>450</v>
      </c>
      <c r="B121" s="157" t="s">
        <v>423</v>
      </c>
      <c r="C121" s="157" t="s">
        <v>436</v>
      </c>
      <c r="D121" s="154" t="s">
        <v>460</v>
      </c>
      <c r="E121" s="160" t="s">
        <v>488</v>
      </c>
      <c r="F121" s="158">
        <v>293615</v>
      </c>
    </row>
    <row r="122" spans="1:6" ht="21" customHeight="1">
      <c r="A122" s="157" t="s">
        <v>476</v>
      </c>
      <c r="B122" s="157" t="s">
        <v>423</v>
      </c>
      <c r="C122" s="157" t="s">
        <v>423</v>
      </c>
      <c r="D122" s="154" t="s">
        <v>460</v>
      </c>
      <c r="E122" s="160" t="s">
        <v>489</v>
      </c>
      <c r="F122" s="158">
        <v>60000</v>
      </c>
    </row>
    <row r="123" spans="1:6" ht="21" customHeight="1">
      <c r="A123" s="157" t="s">
        <v>454</v>
      </c>
      <c r="B123" s="156"/>
      <c r="C123" s="156"/>
      <c r="D123" s="154" t="s">
        <v>460</v>
      </c>
      <c r="E123" s="160"/>
      <c r="F123" s="158">
        <v>26200</v>
      </c>
    </row>
    <row r="124" spans="1:6" ht="21" customHeight="1">
      <c r="A124" s="157" t="s">
        <v>454</v>
      </c>
      <c r="B124" s="157" t="s">
        <v>425</v>
      </c>
      <c r="C124" s="156"/>
      <c r="D124" s="154" t="s">
        <v>460</v>
      </c>
      <c r="E124" s="160"/>
      <c r="F124" s="158">
        <v>26200</v>
      </c>
    </row>
    <row r="125" spans="1:6" ht="23.25" customHeight="1">
      <c r="A125" s="157" t="s">
        <v>477</v>
      </c>
      <c r="B125" s="157" t="s">
        <v>330</v>
      </c>
      <c r="C125" s="157" t="s">
        <v>424</v>
      </c>
      <c r="D125" s="154" t="s">
        <v>460</v>
      </c>
      <c r="E125" s="160" t="s">
        <v>490</v>
      </c>
      <c r="F125" s="158">
        <v>19000</v>
      </c>
    </row>
    <row r="126" spans="1:6" ht="23.25" customHeight="1">
      <c r="A126" s="157" t="s">
        <v>454</v>
      </c>
      <c r="B126" s="157" t="s">
        <v>330</v>
      </c>
      <c r="C126" s="157" t="s">
        <v>324</v>
      </c>
      <c r="D126" s="154" t="s">
        <v>460</v>
      </c>
      <c r="E126" s="160" t="s">
        <v>491</v>
      </c>
      <c r="F126" s="158">
        <v>7200</v>
      </c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83" right="0.59" top="0.59" bottom="0.59" header="0.59" footer="0.39"/>
  <pageSetup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微软用户</cp:lastModifiedBy>
  <cp:lastPrinted>2018-02-08T02:37:22Z</cp:lastPrinted>
  <dcterms:created xsi:type="dcterms:W3CDTF">2017-02-22T01:19:27Z</dcterms:created>
  <dcterms:modified xsi:type="dcterms:W3CDTF">2018-02-10T09:43:45Z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