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9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<sst xmlns="http://schemas.openxmlformats.org/spreadsheetml/2006/main" count="694" uniqueCount="304">
  <si>
    <t xml:space="preserve">     大竹县四方山国有林场      </t>
  </si>
  <si>
    <t>2021年部门预算</t>
  </si>
  <si>
    <t>报送日期：  2021 年 1 月 28 日</t>
  </si>
  <si>
    <t>表1</t>
  </si>
  <si>
    <t>部门收支总表</t>
  </si>
  <si>
    <t>大竹县四方山国有林场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</si>
  <si>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</si>
  <si>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</si>
  <si>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</si>
  <si>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</si>
  <si>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</si>
  <si>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</si>
  <si>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</si>
  <si>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</si>
  <si>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</si>
  <si>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</si>
  <si>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</si>
  <si>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</si>
  <si>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</si>
  <si>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</si>
  <si>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</si>
  <si>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</si>
  <si>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</si>
  <si>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</si>
  <si>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</si>
  <si>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</si>
  <si>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</si>
  <si>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</si>
  <si>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</si>
  <si>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</si>
  <si>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</si>
  <si>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</si>
  <si>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</si>
  <si>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</si>
  <si>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</si>
  <si>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</si>
  <si>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</si>
  <si>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</si>
  <si>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</si>
  <si>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</si>
  <si>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</si>
  <si>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</si>
  <si>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</si>
  <si>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</si>
  <si>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</si>
  <si>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</si>
  <si>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</si>
  <si>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</si>
  <si>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</si>
  <si>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</si>
  <si>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</si>
  <si>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</si>
  <si>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</si>
  <si>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</si>
  <si>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</si>
  <si>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</si>
  <si>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</si>
  <si>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</si>
  <si>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</si>
  <si>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</si>
  <si>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</si>
  <si>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</si>
  <si>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</si>
  <si>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</si>
  <si>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</si>
  <si>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</si>
  <si>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</si>
  <si>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</si>
  <si>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</si>
  <si>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</si>
  <si>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</si>
  <si>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</si>
  <si>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</si>
  <si>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</si>
  <si>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</si>
  <si>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</si>
  <si>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</si>
  <si>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</si>
  <si>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</si>
  <si>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</si>
  <si>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</si>
  <si>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</si>
  <si>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</si>
  <si>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</si>
  <si>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302108</t>
  </si>
  <si>
    <t>事业单位离退休</t>
  </si>
  <si>
    <t>机关事业单位基本养老保险缴费支出</t>
  </si>
  <si>
    <t>210</t>
  </si>
  <si>
    <t>11</t>
  </si>
  <si>
    <t>事业单位医疗</t>
  </si>
  <si>
    <t>213</t>
  </si>
  <si>
    <t>04</t>
  </si>
  <si>
    <t>事业机构</t>
  </si>
  <si>
    <t>99</t>
  </si>
  <si>
    <t>其他林业和草原支出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</si>
  <si>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</si>
  <si>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</si>
  <si>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</si>
  <si>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</si>
  <si>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</si>
  <si>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</si>
  <si>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</si>
  <si>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</si>
  <si>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</si>
  <si>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</si>
  <si>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</si>
  <si>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</si>
  <si>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</si>
  <si>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</si>
  <si>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</si>
  <si>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</si>
  <si>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</si>
  <si>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</si>
  <si>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</si>
  <si>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</si>
  <si>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</si>
  <si>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</si>
  <si>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</si>
  <si>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</si>
  <si>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</si>
  <si>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</si>
  <si>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</si>
  <si>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</si>
  <si>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</si>
  <si>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</si>
  <si>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</si>
  <si>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</si>
  <si>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</si>
  <si>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</si>
  <si>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</si>
  <si>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</si>
  <si>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</si>
  <si>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</si>
  <si>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</si>
  <si>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</si>
  <si>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</si>
  <si>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</si>
  <si>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</si>
  <si>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</si>
  <si>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</si>
  <si>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</si>
  <si>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</si>
  <si>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</si>
  <si>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</si>
  <si>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</si>
  <si>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</si>
  <si>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</si>
  <si>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</si>
  <si>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</si>
  <si>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</si>
  <si>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</si>
  <si>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</si>
  <si>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</si>
  <si>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</si>
  <si>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</si>
  <si>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</si>
  <si>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</si>
  <si>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</si>
  <si>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工资福利支出</t>
  </si>
  <si>
    <t>505</t>
  </si>
  <si>
    <t>工资福利支出</t>
  </si>
  <si>
    <t xml:space="preserve">   商品服务支出</t>
  </si>
  <si>
    <t>商品服务支出</t>
  </si>
  <si>
    <t xml:space="preserve"> 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</si>
  <si>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</si>
  <si>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</si>
  <si>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</si>
  <si>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</si>
  <si>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</si>
  <si>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</si>
  <si>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</si>
  <si>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</si>
  <si>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</si>
  <si>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</si>
  <si>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</si>
  <si>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</si>
  <si>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</si>
  <si>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</si>
  <si>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</si>
  <si>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</si>
  <si>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</si>
  <si>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</si>
  <si>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</si>
  <si>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</si>
  <si>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</si>
  <si>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</si>
  <si>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</si>
  <si>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</si>
  <si>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</si>
  <si>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</si>
  <si>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</si>
  <si>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</si>
  <si>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</si>
  <si>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</si>
  <si>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</si>
  <si>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</si>
  <si>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</si>
  <si>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</si>
  <si>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</si>
  <si>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</si>
  <si>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</si>
  <si>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</si>
  <si>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</si>
  <si>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</si>
  <si>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</si>
  <si>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</si>
  <si>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</si>
  <si>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</si>
  <si>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</si>
  <si>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</si>
  <si>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</si>
  <si>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</si>
  <si>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</si>
  <si>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</si>
  <si>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</si>
  <si>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</si>
  <si>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</si>
  <si>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</si>
  <si>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</si>
  <si>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</si>
  <si>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</si>
  <si>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</si>
  <si>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</si>
  <si>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</si>
  <si>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</si>
  <si>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</si>
  <si>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</si>
  <si>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</si>
  <si>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</si>
  <si>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</si>
  <si>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</si>
  <si>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</si>
  <si>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</si>
  <si>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</si>
  <si>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</si>
  <si>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</si>
  <si>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</si>
  <si>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</si>
  <si>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</si>
  <si>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</si>
  <si>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</si>
  <si>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</si>
  <si>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</si>
  <si>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</si>
  <si>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</si>
  <si>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</si>
  <si>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</si>
  <si>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</si>
  <si>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</si>
  <si>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</si>
  <si>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</si>
  <si>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</si>
  <si>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</si>
  <si>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</si>
  <si>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</si>
  <si>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</si>
  <si>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</si>
  <si>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</si>
  <si>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</si>
  <si>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</si>
  <si>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</si>
  <si>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</si>
  <si>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</si>
  <si>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</si>
  <si>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</si>
  <si>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</si>
  <si>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</si>
  <si>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</si>
  <si>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</si>
  <si>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</si>
  <si>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</si>
  <si>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</si>
  <si>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</si>
  <si>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</si>
  <si>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</si>
  <si>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15</t>
  </si>
  <si>
    <t>16</t>
  </si>
  <si>
    <t>17</t>
  </si>
  <si>
    <t>28</t>
  </si>
  <si>
    <t>29</t>
  </si>
  <si>
    <t>303</t>
  </si>
  <si>
    <t>09</t>
  </si>
  <si>
    <t>表3-2</t>
  </si>
  <si>
    <t>一般公共预算项目支出预算表</t>
  </si>
  <si>
    <t>单位名称（项目）</t>
  </si>
  <si>
    <t>护林防火工作经费</t>
  </si>
  <si>
    <t>护林防火专项经费</t>
  </si>
  <si>
    <t>护林站新建装修及搬迁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</si>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</sst>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7" borderId="0" applyNumberFormat="0" applyBorder="0" applyAlignment="0" applyProtection="0"/>
    <xf numFmtId="0" fontId="21" fillId="3" borderId="0" applyNumberFormat="0" applyBorder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8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21" fillId="3" borderId="0" applyNumberFormat="0" applyBorder="0" applyAlignment="0" applyProtection="0"/>
    <xf numFmtId="0" fontId="28" fillId="12" borderId="0" applyNumberFormat="0" applyBorder="0" applyAlignment="0" applyProtection="0"/>
    <xf numFmtId="0" fontId="35" fillId="0" borderId="8" applyNumberFormat="0" applyFill="0" applyAlignment="0" applyProtection="0"/>
    <xf numFmtId="0" fontId="37" fillId="0" borderId="9" applyNumberFormat="0" applyFill="0" applyAlignment="0" applyProtection="0"/>
    <xf numFmtId="0" fontId="36" fillId="13" borderId="0" applyNumberFormat="0" applyBorder="0" applyAlignment="0" applyProtection="0"/>
    <xf numFmtId="0" fontId="30" fillId="4" borderId="0" applyNumberFormat="0" applyBorder="0" applyAlignment="0" applyProtection="0"/>
    <xf numFmtId="0" fontId="21" fillId="5" borderId="0" applyNumberFormat="0" applyBorder="0" applyAlignment="0" applyProtection="0"/>
    <xf numFmtId="0" fontId="28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8" fillId="8" borderId="0" applyNumberFormat="0" applyBorder="0" applyAlignment="0" applyProtection="0"/>
    <xf numFmtId="0" fontId="21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21" fillId="4" borderId="0" applyNumberFormat="0" applyBorder="0" applyAlignment="0" applyProtection="0"/>
    <xf numFmtId="0" fontId="28" fillId="2" borderId="0" applyNumberFormat="0" applyBorder="0" applyAlignment="0" applyProtection="0"/>
    <xf numFmtId="1" fontId="0" fillId="0" borderId="0">
      <alignment/>
      <protection/>
    </xf>
  </cellStyleXfs>
  <cellXfs count="26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vertical="center"/>
    </xf>
    <xf numFmtId="3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0" fillId="0" borderId="25" xfId="0" applyNumberFormat="1" applyFill="1" applyBorder="1" applyAlignment="1">
      <alignment horizontal="center" vertical="center"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0" fontId="1" fillId="1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29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31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32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25" xfId="0" applyNumberFormat="1" applyFont="1" applyFill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>
      <alignment/>
    </xf>
    <xf numFmtId="178" fontId="3" fillId="0" borderId="3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260"/>
    </row>
    <row r="2" ht="34.5" customHeight="1"/>
    <row r="3" ht="63.75" customHeight="1">
      <c r="A3" s="261" t="s">
        <v>0</v>
      </c>
    </row>
    <row r="4" ht="107.25" customHeight="1">
      <c r="A4" s="262" t="s">
        <v>1</v>
      </c>
    </row>
    <row r="5" ht="409.5" customHeight="1" hidden="1">
      <c r="A5" s="263">
        <v>3.637978807091713E-12</v>
      </c>
    </row>
    <row r="6" ht="22.5">
      <c r="A6" s="264"/>
    </row>
    <row r="7" ht="30.75" customHeight="1">
      <c r="A7" s="264"/>
    </row>
    <row r="8" ht="78" customHeight="1"/>
    <row r="9" ht="63" customHeight="1">
      <c r="A9" s="265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288</v>
      </c>
      <c r="I1" s="69"/>
    </row>
    <row r="2" spans="1:9" ht="25.5" customHeight="1">
      <c r="A2" s="5" t="s">
        <v>289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290</v>
      </c>
      <c r="B4" s="17" t="s">
        <v>291</v>
      </c>
      <c r="C4" s="12" t="s">
        <v>292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201</v>
      </c>
      <c r="E5" s="53" t="s">
        <v>293</v>
      </c>
      <c r="F5" s="54"/>
      <c r="G5" s="54"/>
      <c r="H5" s="55" t="s">
        <v>206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294</v>
      </c>
      <c r="G6" s="59" t="s">
        <v>295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15000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15000</v>
      </c>
      <c r="I7" s="70"/>
    </row>
    <row r="8" spans="1:9" ht="19.5" customHeight="1">
      <c r="A8" s="29" t="s">
        <v>84</v>
      </c>
      <c r="B8" s="30" t="s">
        <v>5</v>
      </c>
      <c r="C8" s="81">
        <v>15000</v>
      </c>
      <c r="D8" s="82">
        <v>0</v>
      </c>
      <c r="E8" s="82">
        <f>SUM(F8:G8)</f>
        <v>0</v>
      </c>
      <c r="F8" s="82">
        <v>0</v>
      </c>
      <c r="G8" s="80"/>
      <c r="H8" s="83">
        <v>15000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104</v>
      </c>
      <c r="F5" s="18" t="s">
        <v>58</v>
      </c>
      <c r="G5" s="18" t="s">
        <v>100</v>
      </c>
      <c r="H5" s="12" t="s">
        <v>101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299</v>
      </c>
      <c r="I1" s="69"/>
    </row>
    <row r="2" spans="1:9" ht="25.5" customHeight="1">
      <c r="A2" s="5" t="s">
        <v>300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290</v>
      </c>
      <c r="B4" s="17" t="s">
        <v>291</v>
      </c>
      <c r="C4" s="12" t="s">
        <v>292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201</v>
      </c>
      <c r="E5" s="53" t="s">
        <v>293</v>
      </c>
      <c r="F5" s="54"/>
      <c r="G5" s="54"/>
      <c r="H5" s="55" t="s">
        <v>206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294</v>
      </c>
      <c r="G6" s="59" t="s">
        <v>295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104</v>
      </c>
      <c r="F5" s="18" t="s">
        <v>58</v>
      </c>
      <c r="G5" s="18" t="s">
        <v>100</v>
      </c>
      <c r="H5" s="12" t="s">
        <v>101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18" activePane="bottomRight" state="frozen"/>
      <selection pane="bottomRight" activeCell="D13" sqref="D13:D26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87" customWidth="1"/>
    <col min="5" max="5" width="8.66015625" style="252" customWidth="1"/>
  </cols>
  <sheetData>
    <row r="1" spans="1:4" ht="20.25" customHeight="1">
      <c r="A1" s="188"/>
      <c r="B1" s="253"/>
      <c r="C1" s="188"/>
      <c r="D1" s="96" t="s">
        <v>3</v>
      </c>
    </row>
    <row r="2" spans="1:4" ht="20.25" customHeight="1">
      <c r="A2" s="5" t="s">
        <v>4</v>
      </c>
      <c r="B2" s="5"/>
      <c r="C2" s="5"/>
      <c r="D2" s="5"/>
    </row>
    <row r="3" spans="1:4" ht="20.25" customHeight="1">
      <c r="A3" s="49" t="s">
        <v>5</v>
      </c>
      <c r="B3" s="254"/>
      <c r="C3" s="46"/>
      <c r="D3" s="98" t="s">
        <v>6</v>
      </c>
    </row>
    <row r="4" spans="1:4" ht="20.25" customHeight="1">
      <c r="A4" s="195" t="s">
        <v>7</v>
      </c>
      <c r="B4" s="195"/>
      <c r="C4" s="195" t="s">
        <v>8</v>
      </c>
      <c r="D4" s="195"/>
    </row>
    <row r="5" spans="1:4" s="251" customFormat="1" ht="24.75" customHeight="1">
      <c r="A5" s="195" t="s">
        <v>9</v>
      </c>
      <c r="B5" s="197" t="s">
        <v>10</v>
      </c>
      <c r="C5" s="195" t="s">
        <v>9</v>
      </c>
      <c r="D5" s="197" t="s">
        <v>10</v>
      </c>
    </row>
    <row r="6" spans="1:4" s="251" customFormat="1" ht="20.25" customHeight="1">
      <c r="A6" s="211" t="s">
        <v>11</v>
      </c>
      <c r="B6" s="255">
        <v>6448524</v>
      </c>
      <c r="C6" s="211" t="s">
        <v>12</v>
      </c>
      <c r="D6" s="207"/>
    </row>
    <row r="7" spans="1:4" s="251" customFormat="1" ht="20.25" customHeight="1">
      <c r="A7" s="211" t="s">
        <v>13</v>
      </c>
      <c r="B7" s="207"/>
      <c r="C7" s="211" t="s">
        <v>14</v>
      </c>
      <c r="D7" s="207"/>
    </row>
    <row r="8" spans="1:4" s="251" customFormat="1" ht="20.25" customHeight="1">
      <c r="A8" s="211" t="s">
        <v>15</v>
      </c>
      <c r="B8" s="207">
        <v>0</v>
      </c>
      <c r="C8" s="211" t="s">
        <v>16</v>
      </c>
      <c r="D8" s="207"/>
    </row>
    <row r="9" spans="1:4" s="251" customFormat="1" ht="20.25" customHeight="1">
      <c r="A9" s="211" t="s">
        <v>17</v>
      </c>
      <c r="B9" s="207">
        <v>0</v>
      </c>
      <c r="C9" s="211" t="s">
        <v>18</v>
      </c>
      <c r="D9" s="207"/>
    </row>
    <row r="10" spans="1:4" s="251" customFormat="1" ht="20.25" customHeight="1">
      <c r="A10" s="211" t="s">
        <v>19</v>
      </c>
      <c r="B10" s="207">
        <v>0</v>
      </c>
      <c r="C10" s="211" t="s">
        <v>20</v>
      </c>
      <c r="D10" s="207"/>
    </row>
    <row r="11" spans="1:4" s="251" customFormat="1" ht="20.25" customHeight="1">
      <c r="A11" s="211" t="s">
        <v>21</v>
      </c>
      <c r="B11" s="207">
        <v>0</v>
      </c>
      <c r="C11" s="211" t="s">
        <v>22</v>
      </c>
      <c r="D11" s="207"/>
    </row>
    <row r="12" spans="1:4" s="251" customFormat="1" ht="20.25" customHeight="1">
      <c r="A12" s="211"/>
      <c r="B12" s="207"/>
      <c r="C12" s="211" t="s">
        <v>23</v>
      </c>
      <c r="D12" s="207"/>
    </row>
    <row r="13" spans="1:4" s="251" customFormat="1" ht="20.25" customHeight="1">
      <c r="A13" s="209"/>
      <c r="B13" s="207"/>
      <c r="C13" s="211" t="s">
        <v>24</v>
      </c>
      <c r="D13" s="111">
        <v>968600</v>
      </c>
    </row>
    <row r="14" spans="1:4" s="251" customFormat="1" ht="20.25" customHeight="1">
      <c r="A14" s="209"/>
      <c r="B14" s="207"/>
      <c r="C14" s="211" t="s">
        <v>25</v>
      </c>
      <c r="D14" s="207"/>
    </row>
    <row r="15" spans="1:4" s="251" customFormat="1" ht="20.25" customHeight="1">
      <c r="A15" s="209"/>
      <c r="B15" s="207"/>
      <c r="C15" s="211" t="s">
        <v>26</v>
      </c>
      <c r="D15" s="111">
        <v>186132</v>
      </c>
    </row>
    <row r="16" spans="1:4" s="251" customFormat="1" ht="20.25" customHeight="1">
      <c r="A16" s="209"/>
      <c r="B16" s="207"/>
      <c r="C16" s="211" t="s">
        <v>27</v>
      </c>
      <c r="D16" s="207"/>
    </row>
    <row r="17" spans="1:4" s="251" customFormat="1" ht="20.25" customHeight="1">
      <c r="A17" s="209"/>
      <c r="B17" s="207"/>
      <c r="C17" s="211" t="s">
        <v>28</v>
      </c>
      <c r="D17" s="80"/>
    </row>
    <row r="18" spans="1:4" s="251" customFormat="1" ht="20.25" customHeight="1">
      <c r="A18" s="209"/>
      <c r="B18" s="207"/>
      <c r="C18" s="211" t="s">
        <v>29</v>
      </c>
      <c r="D18" s="207">
        <v>4999342</v>
      </c>
    </row>
    <row r="19" spans="1:4" s="251" customFormat="1" ht="20.25" customHeight="1">
      <c r="A19" s="209"/>
      <c r="B19" s="207"/>
      <c r="C19" s="211" t="s">
        <v>30</v>
      </c>
      <c r="D19" s="207"/>
    </row>
    <row r="20" spans="1:28" ht="20.25" customHeight="1">
      <c r="A20" s="209"/>
      <c r="B20" s="207"/>
      <c r="C20" s="211" t="s">
        <v>31</v>
      </c>
      <c r="D20" s="207"/>
      <c r="E20" s="256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1:28" ht="20.25" customHeight="1">
      <c r="A21" s="209"/>
      <c r="B21" s="207"/>
      <c r="C21" s="211" t="s">
        <v>32</v>
      </c>
      <c r="D21" s="207"/>
      <c r="E21" s="256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1:28" ht="20.25" customHeight="1">
      <c r="A22" s="209"/>
      <c r="B22" s="207"/>
      <c r="C22" s="211" t="s">
        <v>33</v>
      </c>
      <c r="D22" s="207"/>
      <c r="E22" s="256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</row>
    <row r="23" spans="1:28" ht="20.25" customHeight="1">
      <c r="A23" s="209"/>
      <c r="B23" s="207"/>
      <c r="C23" s="211" t="s">
        <v>34</v>
      </c>
      <c r="D23" s="213"/>
      <c r="E23" s="256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</row>
    <row r="24" spans="1:28" ht="20.25" customHeight="1">
      <c r="A24" s="209"/>
      <c r="B24" s="207"/>
      <c r="C24" s="211" t="s">
        <v>35</v>
      </c>
      <c r="D24" s="213"/>
      <c r="E24" s="256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 ht="20.25" customHeight="1">
      <c r="A25" s="209"/>
      <c r="B25" s="207"/>
      <c r="C25" s="211" t="s">
        <v>36</v>
      </c>
      <c r="D25" s="120">
        <v>294450</v>
      </c>
      <c r="E25" s="256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</row>
    <row r="26" spans="1:28" ht="20.25" customHeight="1">
      <c r="A26" s="211"/>
      <c r="B26" s="207"/>
      <c r="C26" s="211" t="s">
        <v>37</v>
      </c>
      <c r="D26" s="213">
        <v>0</v>
      </c>
      <c r="E26" s="256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</row>
    <row r="27" spans="1:28" ht="20.25" customHeight="1">
      <c r="A27" s="211"/>
      <c r="B27" s="207"/>
      <c r="C27" s="211" t="s">
        <v>38</v>
      </c>
      <c r="D27" s="213"/>
      <c r="E27" s="256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</row>
    <row r="28" spans="1:28" ht="20.25" customHeight="1">
      <c r="A28" s="211"/>
      <c r="B28" s="207"/>
      <c r="C28" s="211" t="s">
        <v>39</v>
      </c>
      <c r="D28" s="213">
        <v>0</v>
      </c>
      <c r="E28" s="256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</row>
    <row r="29" spans="1:28" ht="20.25" customHeight="1">
      <c r="A29" s="211"/>
      <c r="B29" s="207"/>
      <c r="C29" s="211" t="s">
        <v>40</v>
      </c>
      <c r="D29" s="213">
        <v>0</v>
      </c>
      <c r="E29" s="256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</row>
    <row r="30" spans="1:28" ht="20.25" customHeight="1">
      <c r="A30" s="211"/>
      <c r="B30" s="207"/>
      <c r="C30" s="211" t="s">
        <v>41</v>
      </c>
      <c r="D30" s="213"/>
      <c r="E30" s="256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</row>
    <row r="31" spans="1:28" ht="20.25" customHeight="1">
      <c r="A31" s="211"/>
      <c r="B31" s="207"/>
      <c r="C31" s="211" t="s">
        <v>42</v>
      </c>
      <c r="D31" s="213">
        <v>0</v>
      </c>
      <c r="E31" s="256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28" ht="20.25" customHeight="1">
      <c r="A32" s="211"/>
      <c r="B32" s="207"/>
      <c r="C32" s="211" t="s">
        <v>43</v>
      </c>
      <c r="D32" s="213">
        <v>0</v>
      </c>
      <c r="E32" s="256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</row>
    <row r="33" spans="1:28" ht="20.25" customHeight="1">
      <c r="A33" s="211"/>
      <c r="B33" s="207"/>
      <c r="C33" s="211" t="s">
        <v>44</v>
      </c>
      <c r="D33" s="213">
        <v>0</v>
      </c>
      <c r="E33" s="256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</row>
    <row r="34" spans="1:28" ht="20.25" customHeight="1">
      <c r="A34" s="211"/>
      <c r="B34" s="207"/>
      <c r="C34" s="211" t="s">
        <v>45</v>
      </c>
      <c r="D34" s="213">
        <v>0</v>
      </c>
      <c r="E34" s="256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</row>
    <row r="35" spans="1:28" ht="20.25" customHeight="1">
      <c r="A35" s="211"/>
      <c r="B35" s="207"/>
      <c r="C35" s="211"/>
      <c r="D35" s="257"/>
      <c r="E35" s="256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</row>
    <row r="36" spans="1:28" ht="20.25" customHeight="1">
      <c r="A36" s="195" t="s">
        <v>46</v>
      </c>
      <c r="B36" s="218">
        <f>SUM(B6:B35)</f>
        <v>6448524</v>
      </c>
      <c r="C36" s="195" t="s">
        <v>47</v>
      </c>
      <c r="D36" s="257">
        <f>SUM(D6:D34)</f>
        <v>6448524</v>
      </c>
      <c r="E36" s="256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</row>
    <row r="37" spans="1:28" ht="20.25" customHeight="1">
      <c r="A37" s="211" t="s">
        <v>48</v>
      </c>
      <c r="B37" s="207">
        <v>0</v>
      </c>
      <c r="C37" s="211" t="s">
        <v>49</v>
      </c>
      <c r="D37" s="213">
        <v>0</v>
      </c>
      <c r="E37" s="256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</row>
    <row r="38" spans="1:28" ht="20.25" customHeight="1">
      <c r="A38" s="211" t="s">
        <v>50</v>
      </c>
      <c r="B38" s="207"/>
      <c r="C38" s="211" t="s">
        <v>51</v>
      </c>
      <c r="D38" s="213">
        <v>0</v>
      </c>
      <c r="E38" s="256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</row>
    <row r="39" spans="1:28" ht="20.25" customHeight="1">
      <c r="A39" s="211"/>
      <c r="B39" s="207"/>
      <c r="C39" s="211" t="s">
        <v>52</v>
      </c>
      <c r="D39" s="213">
        <v>0</v>
      </c>
      <c r="E39" s="256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</row>
    <row r="40" spans="1:28" ht="20.25" customHeight="1">
      <c r="A40" s="211"/>
      <c r="B40" s="218"/>
      <c r="C40" s="211"/>
      <c r="D40" s="257"/>
      <c r="E40" s="25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ht="20.25" customHeight="1">
      <c r="A41" s="195" t="s">
        <v>53</v>
      </c>
      <c r="B41" s="218">
        <f>SUM(B36:B38)</f>
        <v>6448524</v>
      </c>
      <c r="C41" s="195" t="s">
        <v>54</v>
      </c>
      <c r="D41" s="257">
        <f>SUM(D36,D37,D39)</f>
        <v>6448524</v>
      </c>
      <c r="E41" s="25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</row>
    <row r="42" spans="1:28" ht="20.25" customHeight="1">
      <c r="A42" s="228"/>
      <c r="B42" s="259"/>
      <c r="C42" s="230"/>
      <c r="D42" s="189"/>
      <c r="E42" s="25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1"/>
      <c r="T1" s="250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87"/>
      <c r="E3" s="6"/>
      <c r="F3" s="50"/>
      <c r="G3" s="50"/>
      <c r="H3" s="50"/>
      <c r="I3" s="50"/>
      <c r="J3" s="172"/>
      <c r="K3" s="172"/>
      <c r="L3" s="172"/>
      <c r="M3" s="172"/>
      <c r="N3" s="172"/>
      <c r="O3" s="172"/>
      <c r="P3" s="172"/>
      <c r="Q3" s="172"/>
      <c r="R3" s="172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2" t="s">
        <v>64</v>
      </c>
      <c r="N4" s="248" t="s">
        <v>65</v>
      </c>
      <c r="O4" s="248"/>
      <c r="P4" s="248"/>
      <c r="Q4" s="248"/>
      <c r="R4" s="248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9" t="s">
        <v>71</v>
      </c>
      <c r="L5" s="18" t="s">
        <v>72</v>
      </c>
      <c r="M5" s="122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7" t="s">
        <v>78</v>
      </c>
      <c r="B6" s="72" t="s">
        <v>79</v>
      </c>
      <c r="C6" s="247" t="s">
        <v>80</v>
      </c>
      <c r="D6" s="18"/>
      <c r="E6" s="18"/>
      <c r="F6" s="18"/>
      <c r="G6" s="12"/>
      <c r="H6" s="18"/>
      <c r="I6" s="18"/>
      <c r="J6" s="18"/>
      <c r="K6" s="249"/>
      <c r="L6" s="18"/>
      <c r="M6" s="122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120">
        <v>6448524</v>
      </c>
      <c r="G7" s="78"/>
      <c r="H7" s="120">
        <v>6448524</v>
      </c>
      <c r="I7" s="31">
        <f aca="true" t="shared" si="0" ref="G7:T7">SUM(I8:I18)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6" customFormat="1" ht="24" customHeight="1">
      <c r="A8" s="29" t="s">
        <v>81</v>
      </c>
      <c r="B8" s="29" t="s">
        <v>82</v>
      </c>
      <c r="C8" s="29" t="s">
        <v>83</v>
      </c>
      <c r="D8" s="79" t="s">
        <v>84</v>
      </c>
      <c r="E8" s="119" t="s">
        <v>85</v>
      </c>
      <c r="F8" s="120">
        <v>576000</v>
      </c>
      <c r="G8" s="78"/>
      <c r="H8" s="120">
        <v>576000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6" customFormat="1" ht="24" customHeight="1">
      <c r="A9" s="29" t="s">
        <v>81</v>
      </c>
      <c r="B9" s="29" t="s">
        <v>82</v>
      </c>
      <c r="C9" s="29" t="s">
        <v>82</v>
      </c>
      <c r="D9" s="79" t="s">
        <v>84</v>
      </c>
      <c r="E9" s="119" t="s">
        <v>86</v>
      </c>
      <c r="F9" s="120">
        <v>392600</v>
      </c>
      <c r="G9" s="78"/>
      <c r="H9" s="120">
        <v>392600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87</v>
      </c>
      <c r="B10" s="29" t="s">
        <v>88</v>
      </c>
      <c r="C10" s="29" t="s">
        <v>83</v>
      </c>
      <c r="D10" s="79" t="s">
        <v>84</v>
      </c>
      <c r="E10" s="119" t="s">
        <v>89</v>
      </c>
      <c r="F10" s="120">
        <v>186132</v>
      </c>
      <c r="G10" s="78"/>
      <c r="H10" s="120">
        <v>186132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90</v>
      </c>
      <c r="B11" s="29" t="s">
        <v>83</v>
      </c>
      <c r="C11" s="29" t="s">
        <v>91</v>
      </c>
      <c r="D11" s="79" t="s">
        <v>84</v>
      </c>
      <c r="E11" s="119" t="s">
        <v>92</v>
      </c>
      <c r="F11" s="120">
        <v>3699342</v>
      </c>
      <c r="G11" s="78"/>
      <c r="H11" s="120">
        <v>3699342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90</v>
      </c>
      <c r="B12" s="29" t="s">
        <v>83</v>
      </c>
      <c r="C12" s="29" t="s">
        <v>93</v>
      </c>
      <c r="D12" s="79" t="s">
        <v>84</v>
      </c>
      <c r="E12" s="119" t="s">
        <v>94</v>
      </c>
      <c r="F12" s="120">
        <v>1300000</v>
      </c>
      <c r="G12" s="78"/>
      <c r="H12" s="120">
        <v>1300000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95</v>
      </c>
      <c r="B13" s="29" t="s">
        <v>83</v>
      </c>
      <c r="C13" s="29" t="s">
        <v>96</v>
      </c>
      <c r="D13" s="79" t="s">
        <v>84</v>
      </c>
      <c r="E13" s="119" t="s">
        <v>97</v>
      </c>
      <c r="F13" s="120">
        <v>294450</v>
      </c>
      <c r="G13" s="78"/>
      <c r="H13" s="120">
        <v>294450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/>
      <c r="B14" s="79"/>
      <c r="C14" s="79"/>
      <c r="D14" s="79"/>
      <c r="E14" s="240"/>
      <c r="F14" s="136"/>
      <c r="G14" s="78"/>
      <c r="H14" s="13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79"/>
      <c r="B15" s="79"/>
      <c r="C15" s="79"/>
      <c r="D15" s="79"/>
      <c r="E15" s="240"/>
      <c r="F15" s="136"/>
      <c r="G15" s="31"/>
      <c r="H15" s="13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79"/>
      <c r="B16" s="79"/>
      <c r="C16" s="79"/>
      <c r="D16" s="79"/>
      <c r="E16" s="240"/>
      <c r="F16" s="136"/>
      <c r="G16" s="31"/>
      <c r="H16" s="13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79"/>
      <c r="B17" s="79"/>
      <c r="C17" s="79"/>
      <c r="D17" s="79"/>
      <c r="E17" s="240"/>
      <c r="F17" s="136"/>
      <c r="G17" s="31"/>
      <c r="H17" s="13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79"/>
      <c r="B18" s="79"/>
      <c r="C18" s="79"/>
      <c r="D18" s="79"/>
      <c r="E18" s="240"/>
      <c r="F18" s="136"/>
      <c r="G18" s="31"/>
      <c r="H18" s="13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2"/>
      <c r="C1" s="232"/>
      <c r="D1" s="232"/>
      <c r="E1" s="232"/>
      <c r="F1" s="233"/>
      <c r="G1" s="233"/>
      <c r="H1" s="233"/>
      <c r="I1" s="232"/>
      <c r="J1" s="241" t="s">
        <v>98</v>
      </c>
    </row>
    <row r="2" spans="1:10" ht="19.5" customHeight="1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86"/>
      <c r="D3" s="49"/>
      <c r="E3" s="49"/>
      <c r="F3" s="233"/>
      <c r="G3" s="233"/>
      <c r="H3" s="233"/>
      <c r="I3" s="242"/>
      <c r="J3" s="8" t="s">
        <v>6</v>
      </c>
    </row>
    <row r="4" spans="1:10" ht="19.5" customHeight="1">
      <c r="A4" s="234" t="s">
        <v>57</v>
      </c>
      <c r="B4" s="234"/>
      <c r="C4" s="234"/>
      <c r="D4" s="234"/>
      <c r="E4" s="234"/>
      <c r="F4" s="235" t="s">
        <v>58</v>
      </c>
      <c r="G4" s="235" t="s">
        <v>100</v>
      </c>
      <c r="H4" s="236" t="s">
        <v>101</v>
      </c>
      <c r="I4" s="236" t="s">
        <v>102</v>
      </c>
      <c r="J4" s="236" t="s">
        <v>103</v>
      </c>
    </row>
    <row r="5" spans="1:10" ht="19.5" customHeight="1">
      <c r="A5" s="234" t="s">
        <v>68</v>
      </c>
      <c r="B5" s="234"/>
      <c r="C5" s="234"/>
      <c r="D5" s="236" t="s">
        <v>69</v>
      </c>
      <c r="E5" s="236" t="s">
        <v>104</v>
      </c>
      <c r="F5" s="235"/>
      <c r="G5" s="235"/>
      <c r="H5" s="236"/>
      <c r="I5" s="236"/>
      <c r="J5" s="236"/>
    </row>
    <row r="6" spans="1:10" ht="20.25" customHeight="1">
      <c r="A6" s="237" t="s">
        <v>78</v>
      </c>
      <c r="B6" s="237" t="s">
        <v>79</v>
      </c>
      <c r="C6" s="238" t="s">
        <v>80</v>
      </c>
      <c r="D6" s="236"/>
      <c r="E6" s="236"/>
      <c r="F6" s="235"/>
      <c r="G6" s="235"/>
      <c r="H6" s="236"/>
      <c r="I6" s="236"/>
      <c r="J6" s="236"/>
    </row>
    <row r="7" spans="1:10" ht="25.5" customHeight="1">
      <c r="A7" s="169"/>
      <c r="B7" s="169"/>
      <c r="C7" s="169"/>
      <c r="D7" s="239"/>
      <c r="E7" s="79" t="s">
        <v>58</v>
      </c>
      <c r="F7" s="111">
        <v>6448524</v>
      </c>
      <c r="G7" s="111">
        <f aca="true" t="shared" si="0" ref="F7:H7">G8+G9+G10+G11+G12+G13+G14+G15+G16+G17+G18</f>
        <v>5148524</v>
      </c>
      <c r="H7" s="111">
        <f t="shared" si="0"/>
        <v>1300000</v>
      </c>
      <c r="I7" s="243">
        <f>SUM(I8:I18)</f>
        <v>0</v>
      </c>
      <c r="J7" s="244">
        <f>SUM(J8:J18)</f>
        <v>0</v>
      </c>
    </row>
    <row r="8" spans="1:10" ht="25.5" customHeight="1">
      <c r="A8" s="118" t="s">
        <v>81</v>
      </c>
      <c r="B8" s="118" t="s">
        <v>82</v>
      </c>
      <c r="C8" s="118" t="s">
        <v>83</v>
      </c>
      <c r="D8" s="79" t="s">
        <v>84</v>
      </c>
      <c r="E8" s="119" t="s">
        <v>85</v>
      </c>
      <c r="F8" s="111">
        <v>576000</v>
      </c>
      <c r="G8" s="111">
        <v>576000</v>
      </c>
      <c r="H8" s="111">
        <v>0</v>
      </c>
      <c r="I8" s="245"/>
      <c r="J8" s="31"/>
    </row>
    <row r="9" spans="1:10" ht="25.5" customHeight="1">
      <c r="A9" s="29" t="s">
        <v>81</v>
      </c>
      <c r="B9" s="29" t="s">
        <v>82</v>
      </c>
      <c r="C9" s="29" t="s">
        <v>82</v>
      </c>
      <c r="D9" s="79" t="s">
        <v>84</v>
      </c>
      <c r="E9" s="119" t="s">
        <v>86</v>
      </c>
      <c r="F9" s="111">
        <v>392600</v>
      </c>
      <c r="G9" s="111">
        <v>392600</v>
      </c>
      <c r="H9" s="111">
        <v>0</v>
      </c>
      <c r="I9" s="245"/>
      <c r="J9" s="31"/>
    </row>
    <row r="10" spans="1:10" ht="25.5" customHeight="1">
      <c r="A10" s="29" t="s">
        <v>87</v>
      </c>
      <c r="B10" s="29" t="s">
        <v>88</v>
      </c>
      <c r="C10" s="29" t="s">
        <v>83</v>
      </c>
      <c r="D10" s="79" t="s">
        <v>84</v>
      </c>
      <c r="E10" s="119" t="s">
        <v>89</v>
      </c>
      <c r="F10" s="111">
        <v>186132</v>
      </c>
      <c r="G10" s="111">
        <v>186132</v>
      </c>
      <c r="H10" s="111">
        <v>0</v>
      </c>
      <c r="I10" s="245"/>
      <c r="J10" s="31"/>
    </row>
    <row r="11" spans="1:10" ht="25.5" customHeight="1">
      <c r="A11" s="29" t="s">
        <v>90</v>
      </c>
      <c r="B11" s="29" t="s">
        <v>83</v>
      </c>
      <c r="C11" s="29" t="s">
        <v>91</v>
      </c>
      <c r="D11" s="79" t="s">
        <v>84</v>
      </c>
      <c r="E11" s="119" t="s">
        <v>92</v>
      </c>
      <c r="F11" s="111">
        <v>3699342</v>
      </c>
      <c r="G11" s="111">
        <v>3699342</v>
      </c>
      <c r="H11" s="111">
        <v>0</v>
      </c>
      <c r="I11" s="245"/>
      <c r="J11" s="31"/>
    </row>
    <row r="12" spans="1:10" ht="25.5" customHeight="1">
      <c r="A12" s="29" t="s">
        <v>90</v>
      </c>
      <c r="B12" s="29" t="s">
        <v>83</v>
      </c>
      <c r="C12" s="29" t="s">
        <v>93</v>
      </c>
      <c r="D12" s="79" t="s">
        <v>84</v>
      </c>
      <c r="E12" s="119" t="s">
        <v>94</v>
      </c>
      <c r="F12" s="111">
        <v>1300000</v>
      </c>
      <c r="G12" s="111">
        <v>0</v>
      </c>
      <c r="H12" s="111">
        <v>1300000</v>
      </c>
      <c r="I12" s="245"/>
      <c r="J12" s="31"/>
    </row>
    <row r="13" spans="1:10" ht="25.5" customHeight="1">
      <c r="A13" s="29" t="s">
        <v>95</v>
      </c>
      <c r="B13" s="29" t="s">
        <v>83</v>
      </c>
      <c r="C13" s="29" t="s">
        <v>96</v>
      </c>
      <c r="D13" s="79" t="s">
        <v>84</v>
      </c>
      <c r="E13" s="119" t="s">
        <v>97</v>
      </c>
      <c r="F13" s="111">
        <v>294450</v>
      </c>
      <c r="G13" s="111">
        <v>294450</v>
      </c>
      <c r="H13" s="111">
        <v>0</v>
      </c>
      <c r="I13" s="245"/>
      <c r="J13" s="31"/>
    </row>
    <row r="14" spans="1:10" ht="25.5" customHeight="1">
      <c r="A14" s="79"/>
      <c r="B14" s="79"/>
      <c r="C14" s="79"/>
      <c r="D14" s="79"/>
      <c r="E14" s="240"/>
      <c r="F14" s="111"/>
      <c r="G14" s="111"/>
      <c r="H14" s="111"/>
      <c r="I14" s="31"/>
      <c r="J14" s="31"/>
    </row>
    <row r="15" spans="1:10" ht="25.5" customHeight="1">
      <c r="A15" s="79"/>
      <c r="B15" s="79"/>
      <c r="C15" s="79"/>
      <c r="D15" s="79"/>
      <c r="E15" s="240"/>
      <c r="F15" s="111"/>
      <c r="G15" s="111"/>
      <c r="H15" s="111"/>
      <c r="I15" s="31"/>
      <c r="J15" s="31"/>
    </row>
    <row r="16" spans="1:10" ht="25.5" customHeight="1">
      <c r="A16" s="79"/>
      <c r="B16" s="79"/>
      <c r="C16" s="79"/>
      <c r="D16" s="79"/>
      <c r="E16" s="240"/>
      <c r="F16" s="111"/>
      <c r="G16" s="111"/>
      <c r="H16" s="111"/>
      <c r="I16" s="31"/>
      <c r="J16" s="31"/>
    </row>
    <row r="17" spans="1:10" ht="25.5" customHeight="1">
      <c r="A17" s="79"/>
      <c r="B17" s="79"/>
      <c r="C17" s="79"/>
      <c r="D17" s="79"/>
      <c r="E17" s="240"/>
      <c r="F17" s="111"/>
      <c r="G17" s="111"/>
      <c r="H17" s="111"/>
      <c r="I17" s="31"/>
      <c r="J17" s="31"/>
    </row>
    <row r="18" spans="1:10" ht="25.5" customHeight="1">
      <c r="A18" s="79"/>
      <c r="B18" s="79"/>
      <c r="C18" s="79"/>
      <c r="D18" s="79"/>
      <c r="E18" s="240"/>
      <c r="F18" s="111"/>
      <c r="G18" s="111"/>
      <c r="H18" s="75"/>
      <c r="I18" s="31"/>
      <c r="J18" s="3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F18" sqref="F18"/>
    </sheetView>
  </sheetViews>
  <sheetFormatPr defaultColWidth="9.16015625" defaultRowHeight="20.25" customHeight="1"/>
  <cols>
    <col min="1" max="1" width="53.5" style="0" customWidth="1"/>
    <col min="2" max="2" width="24.83203125" style="187" customWidth="1"/>
    <col min="3" max="3" width="53.5" style="0" customWidth="1"/>
    <col min="4" max="5" width="24.83203125" style="187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8"/>
      <c r="B1" s="189"/>
      <c r="C1" s="188"/>
      <c r="D1" s="189"/>
      <c r="E1" s="189"/>
      <c r="F1" s="188"/>
      <c r="G1" s="188"/>
      <c r="H1" s="48" t="s">
        <v>105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ht="20.25" customHeight="1">
      <c r="A2" s="5" t="s">
        <v>106</v>
      </c>
      <c r="B2" s="5"/>
      <c r="C2" s="5"/>
      <c r="D2" s="5"/>
      <c r="E2" s="5"/>
      <c r="F2" s="5"/>
      <c r="G2" s="5"/>
      <c r="H2" s="5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20.25" customHeight="1">
      <c r="A3" s="49" t="s">
        <v>5</v>
      </c>
      <c r="B3" s="190"/>
      <c r="C3" s="46"/>
      <c r="D3" s="191"/>
      <c r="E3" s="191"/>
      <c r="F3" s="46"/>
      <c r="G3" s="46"/>
      <c r="H3" s="8" t="s">
        <v>6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ht="20.25" customHeight="1">
      <c r="A4" s="192" t="s">
        <v>7</v>
      </c>
      <c r="B4" s="193"/>
      <c r="C4" s="192" t="s">
        <v>8</v>
      </c>
      <c r="D4" s="194"/>
      <c r="E4" s="194"/>
      <c r="F4" s="194"/>
      <c r="G4" s="194"/>
      <c r="H4" s="193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20.25" customHeight="1">
      <c r="A5" s="195" t="s">
        <v>9</v>
      </c>
      <c r="B5" s="196" t="s">
        <v>10</v>
      </c>
      <c r="C5" s="195" t="s">
        <v>9</v>
      </c>
      <c r="D5" s="197" t="s">
        <v>58</v>
      </c>
      <c r="E5" s="196" t="s">
        <v>107</v>
      </c>
      <c r="F5" s="198" t="s">
        <v>108</v>
      </c>
      <c r="G5" s="195" t="s">
        <v>109</v>
      </c>
      <c r="H5" s="198" t="s">
        <v>110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ht="20.25" customHeight="1">
      <c r="A6" s="199" t="s">
        <v>111</v>
      </c>
      <c r="B6" s="200">
        <f>B7+B8</f>
        <v>6448524</v>
      </c>
      <c r="C6" s="201" t="s">
        <v>112</v>
      </c>
      <c r="D6" s="200">
        <f>SUM(E6:H6)</f>
        <v>6448524</v>
      </c>
      <c r="E6" s="200">
        <f aca="true" t="shared" si="0" ref="E6:H6">SUM(E7:E35)</f>
        <v>6448524</v>
      </c>
      <c r="F6" s="202">
        <f t="shared" si="0"/>
        <v>0</v>
      </c>
      <c r="G6" s="203">
        <f t="shared" si="0"/>
        <v>0</v>
      </c>
      <c r="H6" s="203">
        <f t="shared" si="0"/>
        <v>0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ht="20.25" customHeight="1">
      <c r="A7" s="199" t="s">
        <v>113</v>
      </c>
      <c r="B7" s="120">
        <v>6448524</v>
      </c>
      <c r="C7" s="201" t="s">
        <v>114</v>
      </c>
      <c r="D7" s="200">
        <f aca="true" t="shared" si="1" ref="D7:D35">SUM(E7:H7)</f>
        <v>0</v>
      </c>
      <c r="E7" s="204"/>
      <c r="F7" s="205">
        <v>0</v>
      </c>
      <c r="G7" s="206">
        <v>0</v>
      </c>
      <c r="H7" s="203">
        <v>0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20.25" customHeight="1">
      <c r="A8" s="199" t="s">
        <v>115</v>
      </c>
      <c r="B8" s="207"/>
      <c r="C8" s="201" t="s">
        <v>116</v>
      </c>
      <c r="D8" s="200">
        <f t="shared" si="1"/>
        <v>0</v>
      </c>
      <c r="E8" s="204"/>
      <c r="F8" s="205">
        <v>0</v>
      </c>
      <c r="G8" s="206">
        <v>0</v>
      </c>
      <c r="H8" s="203">
        <v>0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20.25" customHeight="1">
      <c r="A9" s="199" t="s">
        <v>117</v>
      </c>
      <c r="B9" s="207"/>
      <c r="C9" s="201" t="s">
        <v>118</v>
      </c>
      <c r="D9" s="200">
        <f t="shared" si="1"/>
        <v>0</v>
      </c>
      <c r="E9" s="204"/>
      <c r="F9" s="205">
        <v>0</v>
      </c>
      <c r="G9" s="206">
        <v>0</v>
      </c>
      <c r="H9" s="203">
        <v>0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ht="20.25" customHeight="1">
      <c r="A10" s="199" t="s">
        <v>119</v>
      </c>
      <c r="B10" s="208"/>
      <c r="C10" s="201" t="s">
        <v>120</v>
      </c>
      <c r="D10" s="200">
        <f t="shared" si="1"/>
        <v>0</v>
      </c>
      <c r="E10" s="204"/>
      <c r="F10" s="205">
        <v>0</v>
      </c>
      <c r="G10" s="206">
        <v>0</v>
      </c>
      <c r="H10" s="203">
        <v>0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ht="20.25" customHeight="1">
      <c r="A11" s="199" t="s">
        <v>113</v>
      </c>
      <c r="B11" s="200"/>
      <c r="C11" s="201" t="s">
        <v>121</v>
      </c>
      <c r="D11" s="200">
        <f t="shared" si="1"/>
        <v>0</v>
      </c>
      <c r="E11" s="204"/>
      <c r="F11" s="205">
        <v>0</v>
      </c>
      <c r="G11" s="206">
        <v>0</v>
      </c>
      <c r="H11" s="203">
        <v>0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ht="20.25" customHeight="1">
      <c r="A12" s="199" t="s">
        <v>115</v>
      </c>
      <c r="B12" s="200"/>
      <c r="C12" s="201" t="s">
        <v>122</v>
      </c>
      <c r="D12" s="200">
        <f t="shared" si="1"/>
        <v>0</v>
      </c>
      <c r="E12" s="204"/>
      <c r="F12" s="205">
        <v>0</v>
      </c>
      <c r="G12" s="206">
        <v>0</v>
      </c>
      <c r="H12" s="203">
        <v>0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ht="20.25" customHeight="1">
      <c r="A13" s="199" t="s">
        <v>117</v>
      </c>
      <c r="B13" s="200">
        <v>0</v>
      </c>
      <c r="C13" s="201" t="s">
        <v>123</v>
      </c>
      <c r="D13" s="200">
        <f t="shared" si="1"/>
        <v>0</v>
      </c>
      <c r="E13" s="204"/>
      <c r="F13" s="205">
        <v>0</v>
      </c>
      <c r="G13" s="206">
        <v>0</v>
      </c>
      <c r="H13" s="203">
        <v>0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20.25" customHeight="1">
      <c r="A14" s="199" t="s">
        <v>124</v>
      </c>
      <c r="B14" s="207">
        <v>0</v>
      </c>
      <c r="C14" s="201" t="s">
        <v>125</v>
      </c>
      <c r="D14" s="200">
        <v>798467</v>
      </c>
      <c r="E14" s="111">
        <v>968600</v>
      </c>
      <c r="F14" s="205">
        <v>0</v>
      </c>
      <c r="G14" s="206">
        <v>0</v>
      </c>
      <c r="H14" s="203">
        <v>0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ht="20.25" customHeight="1">
      <c r="A15" s="209"/>
      <c r="B15" s="210"/>
      <c r="C15" s="211" t="s">
        <v>126</v>
      </c>
      <c r="D15" s="200">
        <f t="shared" si="1"/>
        <v>0</v>
      </c>
      <c r="E15" s="207"/>
      <c r="F15" s="205">
        <v>0</v>
      </c>
      <c r="G15" s="206">
        <v>0</v>
      </c>
      <c r="H15" s="203">
        <v>0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20.25" customHeight="1">
      <c r="A16" s="209"/>
      <c r="B16" s="207"/>
      <c r="C16" s="211" t="s">
        <v>127</v>
      </c>
      <c r="D16" s="200">
        <f t="shared" si="1"/>
        <v>186132</v>
      </c>
      <c r="E16" s="111">
        <v>186132</v>
      </c>
      <c r="F16" s="205">
        <v>0</v>
      </c>
      <c r="G16" s="206">
        <v>0</v>
      </c>
      <c r="H16" s="203">
        <v>0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ht="20.25" customHeight="1">
      <c r="A17" s="209"/>
      <c r="B17" s="207"/>
      <c r="C17" s="211" t="s">
        <v>128</v>
      </c>
      <c r="D17" s="200">
        <f t="shared" si="1"/>
        <v>0</v>
      </c>
      <c r="E17" s="207"/>
      <c r="F17" s="205">
        <v>0</v>
      </c>
      <c r="G17" s="206">
        <v>0</v>
      </c>
      <c r="H17" s="203">
        <v>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ht="20.25" customHeight="1">
      <c r="A18" s="209"/>
      <c r="B18" s="207"/>
      <c r="C18" s="211" t="s">
        <v>129</v>
      </c>
      <c r="D18" s="200">
        <f t="shared" si="1"/>
        <v>0</v>
      </c>
      <c r="E18" s="80"/>
      <c r="F18" s="212"/>
      <c r="G18" s="206">
        <v>0</v>
      </c>
      <c r="H18" s="20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ht="20.25" customHeight="1">
      <c r="A19" s="209"/>
      <c r="B19" s="207"/>
      <c r="C19" s="211" t="s">
        <v>130</v>
      </c>
      <c r="D19" s="200">
        <f t="shared" si="1"/>
        <v>4999342</v>
      </c>
      <c r="E19" s="207">
        <v>4999342</v>
      </c>
      <c r="F19" s="205">
        <v>0</v>
      </c>
      <c r="G19" s="206">
        <v>0</v>
      </c>
      <c r="H19" s="203">
        <v>0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ht="20.25" customHeight="1">
      <c r="A20" s="209"/>
      <c r="B20" s="207"/>
      <c r="C20" s="211" t="s">
        <v>131</v>
      </c>
      <c r="D20" s="200">
        <f t="shared" si="1"/>
        <v>0</v>
      </c>
      <c r="E20" s="207"/>
      <c r="F20" s="205">
        <v>0</v>
      </c>
      <c r="G20" s="206">
        <v>0</v>
      </c>
      <c r="H20" s="203">
        <v>0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20.25" customHeight="1">
      <c r="A21" s="209"/>
      <c r="B21" s="207"/>
      <c r="C21" s="211" t="s">
        <v>132</v>
      </c>
      <c r="D21" s="200">
        <f t="shared" si="1"/>
        <v>0</v>
      </c>
      <c r="E21" s="207"/>
      <c r="F21" s="205">
        <v>0</v>
      </c>
      <c r="G21" s="206">
        <v>0</v>
      </c>
      <c r="H21" s="203">
        <v>0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ht="20.25" customHeight="1">
      <c r="A22" s="209"/>
      <c r="B22" s="207"/>
      <c r="C22" s="211" t="s">
        <v>133</v>
      </c>
      <c r="D22" s="200">
        <f t="shared" si="1"/>
        <v>0</v>
      </c>
      <c r="E22" s="207"/>
      <c r="F22" s="205">
        <v>0</v>
      </c>
      <c r="G22" s="206">
        <v>0</v>
      </c>
      <c r="H22" s="203">
        <v>0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20.25" customHeight="1">
      <c r="A23" s="209"/>
      <c r="B23" s="207"/>
      <c r="C23" s="211" t="s">
        <v>134</v>
      </c>
      <c r="D23" s="200">
        <f t="shared" si="1"/>
        <v>0</v>
      </c>
      <c r="E23" s="207"/>
      <c r="F23" s="205">
        <v>0</v>
      </c>
      <c r="G23" s="206">
        <v>0</v>
      </c>
      <c r="H23" s="203">
        <v>0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20.25" customHeight="1">
      <c r="A24" s="209"/>
      <c r="B24" s="207"/>
      <c r="C24" s="211" t="s">
        <v>135</v>
      </c>
      <c r="D24" s="200">
        <f t="shared" si="1"/>
        <v>0</v>
      </c>
      <c r="E24" s="213"/>
      <c r="F24" s="205">
        <v>0</v>
      </c>
      <c r="G24" s="206">
        <v>0</v>
      </c>
      <c r="H24" s="203">
        <v>0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ht="20.25" customHeight="1">
      <c r="A25" s="209"/>
      <c r="B25" s="207"/>
      <c r="C25" s="211" t="s">
        <v>136</v>
      </c>
      <c r="D25" s="200">
        <f t="shared" si="1"/>
        <v>0</v>
      </c>
      <c r="E25" s="213"/>
      <c r="F25" s="212"/>
      <c r="G25" s="206">
        <v>0</v>
      </c>
      <c r="H25" s="203">
        <v>0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ht="20.25" customHeight="1">
      <c r="A26" s="211"/>
      <c r="B26" s="207"/>
      <c r="C26" s="211" t="s">
        <v>137</v>
      </c>
      <c r="D26" s="200">
        <f t="shared" si="1"/>
        <v>294450</v>
      </c>
      <c r="E26" s="120">
        <v>294450</v>
      </c>
      <c r="F26" s="205">
        <v>0</v>
      </c>
      <c r="G26" s="206">
        <v>0</v>
      </c>
      <c r="H26" s="203">
        <v>0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ht="20.25" customHeight="1">
      <c r="A27" s="211"/>
      <c r="B27" s="207"/>
      <c r="C27" s="211" t="s">
        <v>138</v>
      </c>
      <c r="D27" s="200">
        <f t="shared" si="1"/>
        <v>0</v>
      </c>
      <c r="E27" s="213">
        <v>0</v>
      </c>
      <c r="F27" s="205">
        <v>0</v>
      </c>
      <c r="G27" s="206">
        <v>0</v>
      </c>
      <c r="H27" s="203">
        <v>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ht="20.25" customHeight="1">
      <c r="A28" s="211"/>
      <c r="B28" s="207"/>
      <c r="C28" s="211" t="s">
        <v>139</v>
      </c>
      <c r="D28" s="200">
        <f t="shared" si="1"/>
        <v>0</v>
      </c>
      <c r="E28" s="204"/>
      <c r="F28" s="205">
        <v>0</v>
      </c>
      <c r="G28" s="206">
        <v>0</v>
      </c>
      <c r="H28" s="203">
        <v>0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ht="20.25" customHeight="1">
      <c r="A29" s="211"/>
      <c r="B29" s="207"/>
      <c r="C29" s="211" t="s">
        <v>140</v>
      </c>
      <c r="D29" s="200"/>
      <c r="E29" s="204"/>
      <c r="F29" s="205"/>
      <c r="G29" s="206"/>
      <c r="H29" s="203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ht="20.25" customHeight="1">
      <c r="A30" s="211"/>
      <c r="B30" s="207"/>
      <c r="C30" s="211" t="s">
        <v>141</v>
      </c>
      <c r="D30" s="200">
        <f t="shared" si="1"/>
        <v>0</v>
      </c>
      <c r="E30" s="204">
        <v>0</v>
      </c>
      <c r="F30" s="205">
        <v>0</v>
      </c>
      <c r="G30" s="206">
        <v>0</v>
      </c>
      <c r="H30" s="203">
        <v>0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ht="20.25" customHeight="1">
      <c r="A31" s="211"/>
      <c r="B31" s="207"/>
      <c r="C31" s="211" t="s">
        <v>142</v>
      </c>
      <c r="D31" s="200">
        <f t="shared" si="1"/>
        <v>0</v>
      </c>
      <c r="E31" s="204">
        <v>0</v>
      </c>
      <c r="F31" s="205">
        <v>0</v>
      </c>
      <c r="G31" s="206">
        <v>0</v>
      </c>
      <c r="H31" s="203">
        <v>0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ht="20.25" customHeight="1">
      <c r="A32" s="211"/>
      <c r="B32" s="207"/>
      <c r="C32" s="211" t="s">
        <v>143</v>
      </c>
      <c r="D32" s="200">
        <f t="shared" si="1"/>
        <v>0</v>
      </c>
      <c r="E32" s="204">
        <v>0</v>
      </c>
      <c r="F32" s="205">
        <v>0</v>
      </c>
      <c r="G32" s="206">
        <v>0</v>
      </c>
      <c r="H32" s="203">
        <v>0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20.25" customHeight="1">
      <c r="A33" s="211"/>
      <c r="B33" s="207"/>
      <c r="C33" s="211" t="s">
        <v>144</v>
      </c>
      <c r="D33" s="200">
        <f t="shared" si="1"/>
        <v>0</v>
      </c>
      <c r="E33" s="204">
        <v>0</v>
      </c>
      <c r="F33" s="205">
        <v>0</v>
      </c>
      <c r="G33" s="206">
        <v>0</v>
      </c>
      <c r="H33" s="203"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ht="20.25" customHeight="1">
      <c r="A34" s="211"/>
      <c r="B34" s="207"/>
      <c r="C34" s="211" t="s">
        <v>145</v>
      </c>
      <c r="D34" s="200">
        <f t="shared" si="1"/>
        <v>0</v>
      </c>
      <c r="E34" s="204">
        <v>0</v>
      </c>
      <c r="F34" s="205">
        <v>0</v>
      </c>
      <c r="G34" s="206">
        <v>0</v>
      </c>
      <c r="H34" s="203">
        <v>0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ht="20.25" customHeight="1">
      <c r="A35" s="211"/>
      <c r="B35" s="207"/>
      <c r="C35" s="211" t="s">
        <v>146</v>
      </c>
      <c r="D35" s="200">
        <f t="shared" si="1"/>
        <v>0</v>
      </c>
      <c r="E35" s="214">
        <v>0</v>
      </c>
      <c r="F35" s="215">
        <v>0</v>
      </c>
      <c r="G35" s="216">
        <v>0</v>
      </c>
      <c r="H35" s="217">
        <v>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ht="20.25" customHeight="1">
      <c r="A36" s="195"/>
      <c r="B36" s="218"/>
      <c r="C36" s="195"/>
      <c r="D36" s="218"/>
      <c r="E36" s="219"/>
      <c r="F36" s="220"/>
      <c r="G36" s="221"/>
      <c r="H36" s="22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ht="20.25" customHeight="1">
      <c r="A37" s="211"/>
      <c r="B37" s="207"/>
      <c r="C37" s="211" t="s">
        <v>147</v>
      </c>
      <c r="D37" s="222">
        <f>SUM(E37:H37)</f>
        <v>0</v>
      </c>
      <c r="E37" s="214">
        <v>0</v>
      </c>
      <c r="F37" s="215">
        <v>0</v>
      </c>
      <c r="G37" s="216">
        <v>0</v>
      </c>
      <c r="H37" s="217">
        <v>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ht="20.25" customHeight="1">
      <c r="A38" s="211"/>
      <c r="B38" s="218"/>
      <c r="C38" s="211"/>
      <c r="D38" s="218"/>
      <c r="E38" s="223"/>
      <c r="F38" s="224"/>
      <c r="G38" s="225"/>
      <c r="H38" s="225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20.25" customHeight="1">
      <c r="A39" s="195" t="s">
        <v>53</v>
      </c>
      <c r="B39" s="218">
        <f>SUM(B6,B10)</f>
        <v>6448524</v>
      </c>
      <c r="C39" s="195" t="s">
        <v>54</v>
      </c>
      <c r="D39" s="222">
        <f>SUM(E39:H39)</f>
        <v>6448524</v>
      </c>
      <c r="E39" s="218">
        <f aca="true" t="shared" si="2" ref="E39:H39">SUM(E7:E37)</f>
        <v>6448524</v>
      </c>
      <c r="F39" s="226">
        <f t="shared" si="2"/>
        <v>0</v>
      </c>
      <c r="G39" s="227">
        <f t="shared" si="2"/>
        <v>0</v>
      </c>
      <c r="H39" s="227">
        <f t="shared" si="2"/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0.25" customHeight="1">
      <c r="A40" s="228"/>
      <c r="B40" s="229"/>
      <c r="C40" s="230"/>
      <c r="D40" s="189"/>
      <c r="E40" s="189"/>
      <c r="F40" s="230"/>
      <c r="G40" s="230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2"/>
  <sheetViews>
    <sheetView showZeros="0" workbookViewId="0" topLeftCell="A9">
      <selection activeCell="D24" sqref="D24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41"/>
      <c r="AN1" s="41"/>
      <c r="AO1" s="181" t="s">
        <v>148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</row>
    <row r="2" spans="1:253" ht="19.5" customHeight="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72"/>
      <c r="L3" s="172"/>
      <c r="M3" s="172"/>
      <c r="N3" s="172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38"/>
      <c r="AJ3" s="38"/>
      <c r="AK3" s="38"/>
      <c r="AL3" s="38"/>
      <c r="AM3" s="41"/>
      <c r="AN3" s="41"/>
      <c r="AO3" s="182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3"/>
      <c r="D4" s="154"/>
      <c r="E4" s="155" t="s">
        <v>150</v>
      </c>
      <c r="F4" s="156" t="s">
        <v>151</v>
      </c>
      <c r="G4" s="157"/>
      <c r="H4" s="157"/>
      <c r="I4" s="157"/>
      <c r="J4" s="157"/>
      <c r="K4" s="157"/>
      <c r="L4" s="157"/>
      <c r="M4" s="157"/>
      <c r="N4" s="157"/>
      <c r="O4" s="174"/>
      <c r="P4" s="156" t="s">
        <v>152</v>
      </c>
      <c r="Q4" s="157"/>
      <c r="R4" s="157"/>
      <c r="S4" s="157"/>
      <c r="T4" s="157"/>
      <c r="U4" s="157"/>
      <c r="V4" s="157"/>
      <c r="W4" s="157"/>
      <c r="X4" s="157"/>
      <c r="Y4" s="174"/>
      <c r="Z4" s="177" t="s">
        <v>153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104</v>
      </c>
      <c r="E5" s="155"/>
      <c r="F5" s="158" t="s">
        <v>58</v>
      </c>
      <c r="G5" s="159" t="s">
        <v>154</v>
      </c>
      <c r="H5" s="160"/>
      <c r="I5" s="175"/>
      <c r="J5" s="159" t="s">
        <v>155</v>
      </c>
      <c r="K5" s="160"/>
      <c r="L5" s="175"/>
      <c r="M5" s="159" t="s">
        <v>156</v>
      </c>
      <c r="N5" s="160"/>
      <c r="O5" s="175"/>
      <c r="P5" s="158" t="s">
        <v>58</v>
      </c>
      <c r="Q5" s="159" t="s">
        <v>154</v>
      </c>
      <c r="R5" s="160"/>
      <c r="S5" s="175"/>
      <c r="T5" s="159" t="s">
        <v>155</v>
      </c>
      <c r="U5" s="160"/>
      <c r="V5" s="175"/>
      <c r="W5" s="159" t="s">
        <v>109</v>
      </c>
      <c r="X5" s="160"/>
      <c r="Y5" s="175"/>
      <c r="Z5" s="158" t="s">
        <v>58</v>
      </c>
      <c r="AA5" s="179" t="s">
        <v>154</v>
      </c>
      <c r="AB5" s="180"/>
      <c r="AC5" s="180"/>
      <c r="AD5" s="179" t="s">
        <v>155</v>
      </c>
      <c r="AE5" s="180"/>
      <c r="AF5" s="180"/>
      <c r="AG5" s="179" t="s">
        <v>156</v>
      </c>
      <c r="AH5" s="180"/>
      <c r="AI5" s="180"/>
      <c r="AJ5" s="179" t="s">
        <v>157</v>
      </c>
      <c r="AK5" s="180"/>
      <c r="AL5" s="180"/>
      <c r="AM5" s="179" t="s">
        <v>110</v>
      </c>
      <c r="AN5" s="180"/>
      <c r="AO5" s="180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61"/>
      <c r="F6" s="162"/>
      <c r="G6" s="163" t="s">
        <v>73</v>
      </c>
      <c r="H6" s="164" t="s">
        <v>100</v>
      </c>
      <c r="I6" s="164" t="s">
        <v>101</v>
      </c>
      <c r="J6" s="163" t="s">
        <v>73</v>
      </c>
      <c r="K6" s="164" t="s">
        <v>100</v>
      </c>
      <c r="L6" s="164" t="s">
        <v>101</v>
      </c>
      <c r="M6" s="163" t="s">
        <v>73</v>
      </c>
      <c r="N6" s="164" t="s">
        <v>100</v>
      </c>
      <c r="O6" s="23" t="s">
        <v>101</v>
      </c>
      <c r="P6" s="162"/>
      <c r="Q6" s="163" t="s">
        <v>73</v>
      </c>
      <c r="R6" s="24" t="s">
        <v>100</v>
      </c>
      <c r="S6" s="24" t="s">
        <v>101</v>
      </c>
      <c r="T6" s="163" t="s">
        <v>73</v>
      </c>
      <c r="U6" s="24" t="s">
        <v>100</v>
      </c>
      <c r="V6" s="23" t="s">
        <v>101</v>
      </c>
      <c r="W6" s="24" t="s">
        <v>73</v>
      </c>
      <c r="X6" s="24" t="s">
        <v>100</v>
      </c>
      <c r="Y6" s="24" t="s">
        <v>101</v>
      </c>
      <c r="Z6" s="162"/>
      <c r="AA6" s="163" t="s">
        <v>73</v>
      </c>
      <c r="AB6" s="24" t="s">
        <v>100</v>
      </c>
      <c r="AC6" s="24" t="s">
        <v>101</v>
      </c>
      <c r="AD6" s="163" t="s">
        <v>73</v>
      </c>
      <c r="AE6" s="24" t="s">
        <v>100</v>
      </c>
      <c r="AF6" s="24" t="s">
        <v>101</v>
      </c>
      <c r="AG6" s="163" t="s">
        <v>73</v>
      </c>
      <c r="AH6" s="164" t="s">
        <v>100</v>
      </c>
      <c r="AI6" s="164" t="s">
        <v>101</v>
      </c>
      <c r="AJ6" s="163" t="s">
        <v>73</v>
      </c>
      <c r="AK6" s="164" t="s">
        <v>100</v>
      </c>
      <c r="AL6" s="164" t="s">
        <v>101</v>
      </c>
      <c r="AM6" s="163" t="s">
        <v>73</v>
      </c>
      <c r="AN6" s="164" t="s">
        <v>100</v>
      </c>
      <c r="AO6" s="164" t="s">
        <v>101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2" customFormat="1" ht="19.5" customHeight="1">
      <c r="A7" s="82"/>
      <c r="B7" s="82"/>
      <c r="C7" s="165"/>
      <c r="D7" s="165" t="s">
        <v>58</v>
      </c>
      <c r="E7" s="82">
        <f>F7</f>
        <v>6448524</v>
      </c>
      <c r="F7" s="82">
        <f>G7</f>
        <v>6448524</v>
      </c>
      <c r="G7" s="82">
        <f>H7+I7</f>
        <v>6448524</v>
      </c>
      <c r="H7" s="82">
        <f>H8+H17+H29</f>
        <v>5148524</v>
      </c>
      <c r="I7" s="82">
        <f>I17</f>
        <v>1300000</v>
      </c>
      <c r="J7" s="80">
        <v>0</v>
      </c>
      <c r="K7" s="165">
        <v>0</v>
      </c>
      <c r="L7" s="166">
        <v>0</v>
      </c>
      <c r="M7" s="176">
        <v>0</v>
      </c>
      <c r="N7" s="165">
        <v>0</v>
      </c>
      <c r="O7" s="166">
        <v>0</v>
      </c>
      <c r="P7" s="176">
        <v>0</v>
      </c>
      <c r="Q7" s="165">
        <v>0</v>
      </c>
      <c r="R7" s="165">
        <v>0</v>
      </c>
      <c r="S7" s="166">
        <v>0</v>
      </c>
      <c r="T7" s="176">
        <v>0</v>
      </c>
      <c r="U7" s="165">
        <v>0</v>
      </c>
      <c r="V7" s="165">
        <v>0</v>
      </c>
      <c r="W7" s="166">
        <v>0</v>
      </c>
      <c r="X7" s="176">
        <v>0</v>
      </c>
      <c r="Y7" s="166">
        <v>0</v>
      </c>
      <c r="Z7" s="176"/>
      <c r="AA7" s="165"/>
      <c r="AB7" s="165"/>
      <c r="AC7" s="166"/>
      <c r="AD7" s="176">
        <v>0</v>
      </c>
      <c r="AE7" s="165">
        <v>0</v>
      </c>
      <c r="AF7" s="166">
        <v>0</v>
      </c>
      <c r="AG7" s="176">
        <v>0</v>
      </c>
      <c r="AH7" s="165">
        <v>0</v>
      </c>
      <c r="AI7" s="166">
        <v>0</v>
      </c>
      <c r="AJ7" s="176"/>
      <c r="AK7" s="165"/>
      <c r="AL7" s="166"/>
      <c r="AM7" s="176">
        <v>0</v>
      </c>
      <c r="AN7" s="165">
        <v>0</v>
      </c>
      <c r="AO7" s="166">
        <v>0</v>
      </c>
      <c r="AP7" s="183"/>
      <c r="AQ7" s="184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spans="1:253" s="152" customFormat="1" ht="19.5" customHeight="1">
      <c r="A8" s="80"/>
      <c r="B8" s="80"/>
      <c r="C8" s="166"/>
      <c r="D8" s="166" t="s">
        <v>158</v>
      </c>
      <c r="E8" s="80">
        <f aca="true" t="shared" si="0" ref="E8:E32">F8</f>
        <v>3902930</v>
      </c>
      <c r="F8" s="80">
        <f aca="true" t="shared" si="1" ref="F8:F32">G8</f>
        <v>3902930</v>
      </c>
      <c r="G8" s="80">
        <f aca="true" t="shared" si="2" ref="G8:G32">H8+I8</f>
        <v>3902930</v>
      </c>
      <c r="H8" s="80">
        <f>H9+H10+H11+H12+H13+H14+H15+H16</f>
        <v>3902930</v>
      </c>
      <c r="I8" s="80">
        <f>SUM(I9:I12)</f>
        <v>0</v>
      </c>
      <c r="J8" s="80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6">
        <v>0</v>
      </c>
      <c r="Y8" s="166">
        <v>0</v>
      </c>
      <c r="Z8" s="166"/>
      <c r="AA8" s="166"/>
      <c r="AB8" s="166"/>
      <c r="AC8" s="166"/>
      <c r="AD8" s="166">
        <v>0</v>
      </c>
      <c r="AE8" s="166">
        <v>0</v>
      </c>
      <c r="AF8" s="166">
        <v>0</v>
      </c>
      <c r="AG8" s="166">
        <v>0</v>
      </c>
      <c r="AH8" s="166">
        <v>0</v>
      </c>
      <c r="AI8" s="166">
        <v>0</v>
      </c>
      <c r="AJ8" s="166">
        <v>0</v>
      </c>
      <c r="AK8" s="166">
        <v>0</v>
      </c>
      <c r="AL8" s="166">
        <v>0</v>
      </c>
      <c r="AM8" s="166">
        <v>0</v>
      </c>
      <c r="AN8" s="166">
        <v>0</v>
      </c>
      <c r="AO8" s="166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</row>
    <row r="9" spans="1:253" s="152" customFormat="1" ht="19.5" customHeight="1">
      <c r="A9" s="167" t="s">
        <v>159</v>
      </c>
      <c r="B9" s="167" t="s">
        <v>96</v>
      </c>
      <c r="C9" s="80">
        <v>302108</v>
      </c>
      <c r="D9" s="167" t="s">
        <v>160</v>
      </c>
      <c r="E9" s="80">
        <f t="shared" si="0"/>
        <v>1390200</v>
      </c>
      <c r="F9" s="80">
        <f t="shared" si="1"/>
        <v>1390200</v>
      </c>
      <c r="G9" s="80">
        <f t="shared" si="2"/>
        <v>1390200</v>
      </c>
      <c r="H9" s="168">
        <v>1390200</v>
      </c>
      <c r="I9" s="80"/>
      <c r="J9" s="80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/>
      <c r="AA9" s="166"/>
      <c r="AB9" s="166"/>
      <c r="AC9" s="166"/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66">
        <v>0</v>
      </c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</row>
    <row r="10" spans="1:253" s="152" customFormat="1" ht="19.5" customHeight="1">
      <c r="A10" s="167" t="s">
        <v>159</v>
      </c>
      <c r="B10" s="167" t="s">
        <v>96</v>
      </c>
      <c r="C10" s="80">
        <v>302108</v>
      </c>
      <c r="D10" s="167" t="s">
        <v>160</v>
      </c>
      <c r="E10" s="80">
        <f t="shared" si="0"/>
        <v>120096</v>
      </c>
      <c r="F10" s="80">
        <f t="shared" si="1"/>
        <v>120096</v>
      </c>
      <c r="G10" s="80">
        <f t="shared" si="2"/>
        <v>120096</v>
      </c>
      <c r="H10" s="168">
        <v>120096</v>
      </c>
      <c r="I10" s="80"/>
      <c r="J10" s="80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66"/>
      <c r="AA10" s="166"/>
      <c r="AB10" s="166"/>
      <c r="AC10" s="166"/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66">
        <v>0</v>
      </c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</row>
    <row r="11" spans="1:253" s="152" customFormat="1" ht="19.5" customHeight="1">
      <c r="A11" s="167" t="s">
        <v>159</v>
      </c>
      <c r="B11" s="167" t="s">
        <v>96</v>
      </c>
      <c r="C11" s="80">
        <v>302108</v>
      </c>
      <c r="D11" s="167" t="s">
        <v>160</v>
      </c>
      <c r="E11" s="80">
        <f t="shared" si="0"/>
        <v>943452</v>
      </c>
      <c r="F11" s="80">
        <f t="shared" si="1"/>
        <v>943452</v>
      </c>
      <c r="G11" s="80">
        <f t="shared" si="2"/>
        <v>943452</v>
      </c>
      <c r="H11" s="168">
        <v>943452</v>
      </c>
      <c r="I11" s="80"/>
      <c r="J11" s="80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</row>
    <row r="12" spans="1:253" s="152" customFormat="1" ht="19.5" customHeight="1">
      <c r="A12" s="167" t="s">
        <v>159</v>
      </c>
      <c r="B12" s="167" t="s">
        <v>96</v>
      </c>
      <c r="C12" s="80">
        <v>302108</v>
      </c>
      <c r="D12" s="167" t="s">
        <v>160</v>
      </c>
      <c r="E12" s="80">
        <f t="shared" si="0"/>
        <v>392600</v>
      </c>
      <c r="F12" s="80">
        <f t="shared" si="1"/>
        <v>392600</v>
      </c>
      <c r="G12" s="80">
        <f t="shared" si="2"/>
        <v>392600</v>
      </c>
      <c r="H12" s="168">
        <v>392600</v>
      </c>
      <c r="I12" s="80"/>
      <c r="J12" s="80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</row>
    <row r="13" spans="1:253" s="152" customFormat="1" ht="19.5" customHeight="1">
      <c r="A13" s="167" t="s">
        <v>159</v>
      </c>
      <c r="B13" s="167" t="s">
        <v>96</v>
      </c>
      <c r="C13" s="80">
        <v>302108</v>
      </c>
      <c r="D13" s="167" t="s">
        <v>160</v>
      </c>
      <c r="E13" s="80">
        <f t="shared" si="0"/>
        <v>171732</v>
      </c>
      <c r="F13" s="80">
        <f t="shared" si="1"/>
        <v>171732</v>
      </c>
      <c r="G13" s="80">
        <f t="shared" si="2"/>
        <v>171732</v>
      </c>
      <c r="H13" s="168">
        <v>171732</v>
      </c>
      <c r="I13" s="80"/>
      <c r="J13" s="80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6">
        <v>0</v>
      </c>
      <c r="Y13" s="166">
        <v>0</v>
      </c>
      <c r="Z13" s="166">
        <v>0</v>
      </c>
      <c r="AA13" s="166">
        <v>0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>
        <v>0</v>
      </c>
      <c r="AN13" s="166">
        <v>0</v>
      </c>
      <c r="AO13" s="166">
        <v>0</v>
      </c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</row>
    <row r="14" spans="1:253" s="152" customFormat="1" ht="19.5" customHeight="1">
      <c r="A14" s="167" t="s">
        <v>159</v>
      </c>
      <c r="B14" s="167" t="s">
        <v>96</v>
      </c>
      <c r="C14" s="80">
        <v>302108</v>
      </c>
      <c r="D14" s="167" t="s">
        <v>160</v>
      </c>
      <c r="E14" s="80">
        <f t="shared" si="0"/>
        <v>14400</v>
      </c>
      <c r="F14" s="80">
        <f t="shared" si="1"/>
        <v>14400</v>
      </c>
      <c r="G14" s="80">
        <f t="shared" si="2"/>
        <v>14400</v>
      </c>
      <c r="H14" s="168">
        <v>14400</v>
      </c>
      <c r="I14" s="80"/>
      <c r="J14" s="80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</row>
    <row r="15" spans="1:253" s="152" customFormat="1" ht="19.5" customHeight="1">
      <c r="A15" s="167" t="s">
        <v>159</v>
      </c>
      <c r="B15" s="167" t="s">
        <v>96</v>
      </c>
      <c r="C15" s="80">
        <v>302108</v>
      </c>
      <c r="D15" s="167" t="s">
        <v>160</v>
      </c>
      <c r="E15" s="80">
        <f t="shared" si="0"/>
        <v>294450</v>
      </c>
      <c r="F15" s="80">
        <f t="shared" si="1"/>
        <v>294450</v>
      </c>
      <c r="G15" s="80">
        <f t="shared" si="2"/>
        <v>294450</v>
      </c>
      <c r="H15" s="168">
        <v>294450</v>
      </c>
      <c r="I15" s="80"/>
      <c r="J15" s="80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</row>
    <row r="16" spans="1:253" s="152" customFormat="1" ht="19.5" customHeight="1">
      <c r="A16" s="167" t="s">
        <v>159</v>
      </c>
      <c r="B16" s="167" t="s">
        <v>96</v>
      </c>
      <c r="C16" s="80">
        <v>302108</v>
      </c>
      <c r="D16" s="167" t="s">
        <v>160</v>
      </c>
      <c r="E16" s="80">
        <f t="shared" si="0"/>
        <v>576000</v>
      </c>
      <c r="F16" s="80">
        <f t="shared" si="1"/>
        <v>576000</v>
      </c>
      <c r="G16" s="80">
        <f t="shared" si="2"/>
        <v>576000</v>
      </c>
      <c r="H16" s="168">
        <v>576000</v>
      </c>
      <c r="I16" s="80"/>
      <c r="J16" s="8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</row>
    <row r="17" spans="1:253" s="152" customFormat="1" ht="19.5" customHeight="1">
      <c r="A17" s="167"/>
      <c r="B17" s="167"/>
      <c r="C17" s="166"/>
      <c r="D17" s="166" t="s">
        <v>161</v>
      </c>
      <c r="E17" s="80">
        <f t="shared" si="0"/>
        <v>1891654</v>
      </c>
      <c r="F17" s="80">
        <f t="shared" si="1"/>
        <v>1891654</v>
      </c>
      <c r="G17" s="80">
        <f t="shared" si="2"/>
        <v>1891654</v>
      </c>
      <c r="H17" s="80">
        <f>H18+H19+H20+H21+H22+H23+H24+H25+H26+H27+H28</f>
        <v>591654</v>
      </c>
      <c r="I17" s="80">
        <f>I28</f>
        <v>1300000</v>
      </c>
      <c r="J17" s="80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</row>
    <row r="18" spans="1:253" s="152" customFormat="1" ht="19.5" customHeight="1">
      <c r="A18" s="167" t="s">
        <v>159</v>
      </c>
      <c r="B18" s="167" t="s">
        <v>83</v>
      </c>
      <c r="C18" s="80">
        <v>302108</v>
      </c>
      <c r="D18" s="167" t="s">
        <v>162</v>
      </c>
      <c r="E18" s="80">
        <f t="shared" si="0"/>
        <v>30000</v>
      </c>
      <c r="F18" s="80">
        <f t="shared" si="1"/>
        <v>30000</v>
      </c>
      <c r="G18" s="80">
        <f t="shared" si="2"/>
        <v>30000</v>
      </c>
      <c r="H18" s="168">
        <v>30000</v>
      </c>
      <c r="I18" s="80"/>
      <c r="J18" s="80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</row>
    <row r="19" spans="1:253" s="152" customFormat="1" ht="19.5" customHeight="1">
      <c r="A19" s="167" t="s">
        <v>159</v>
      </c>
      <c r="B19" s="167" t="s">
        <v>83</v>
      </c>
      <c r="C19" s="80">
        <v>302108</v>
      </c>
      <c r="D19" s="167" t="s">
        <v>162</v>
      </c>
      <c r="E19" s="80">
        <f t="shared" si="0"/>
        <v>8100</v>
      </c>
      <c r="F19" s="80">
        <f t="shared" si="1"/>
        <v>8100</v>
      </c>
      <c r="G19" s="80">
        <f t="shared" si="2"/>
        <v>8100</v>
      </c>
      <c r="H19" s="168">
        <v>8100</v>
      </c>
      <c r="I19" s="80"/>
      <c r="J19" s="80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</row>
    <row r="20" spans="1:253" s="152" customFormat="1" ht="19.5" customHeight="1">
      <c r="A20" s="167" t="s">
        <v>159</v>
      </c>
      <c r="B20" s="167" t="s">
        <v>83</v>
      </c>
      <c r="C20" s="80">
        <v>302108</v>
      </c>
      <c r="D20" s="167" t="s">
        <v>162</v>
      </c>
      <c r="E20" s="80">
        <f t="shared" si="0"/>
        <v>12000</v>
      </c>
      <c r="F20" s="80">
        <f t="shared" si="1"/>
        <v>12000</v>
      </c>
      <c r="G20" s="80">
        <f t="shared" si="2"/>
        <v>12000</v>
      </c>
      <c r="H20" s="168">
        <v>12000</v>
      </c>
      <c r="I20" s="80"/>
      <c r="J20" s="80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</row>
    <row r="21" spans="1:253" s="152" customFormat="1" ht="19.5" customHeight="1">
      <c r="A21" s="167" t="s">
        <v>159</v>
      </c>
      <c r="B21" s="167" t="s">
        <v>83</v>
      </c>
      <c r="C21" s="80">
        <v>302108</v>
      </c>
      <c r="D21" s="167" t="s">
        <v>162</v>
      </c>
      <c r="E21" s="80">
        <f t="shared" si="0"/>
        <v>219300</v>
      </c>
      <c r="F21" s="80">
        <f t="shared" si="1"/>
        <v>219300</v>
      </c>
      <c r="G21" s="80">
        <f t="shared" si="2"/>
        <v>219300</v>
      </c>
      <c r="H21" s="168">
        <v>219300</v>
      </c>
      <c r="I21" s="80"/>
      <c r="J21" s="80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</row>
    <row r="22" spans="1:253" s="152" customFormat="1" ht="19.5" customHeight="1">
      <c r="A22" s="167" t="s">
        <v>159</v>
      </c>
      <c r="B22" s="167" t="s">
        <v>83</v>
      </c>
      <c r="C22" s="80">
        <v>302108</v>
      </c>
      <c r="D22" s="167" t="s">
        <v>162</v>
      </c>
      <c r="E22" s="80">
        <f t="shared" si="0"/>
        <v>30000</v>
      </c>
      <c r="F22" s="80">
        <f t="shared" si="1"/>
        <v>30000</v>
      </c>
      <c r="G22" s="80">
        <f t="shared" si="2"/>
        <v>30000</v>
      </c>
      <c r="H22" s="168">
        <v>30000</v>
      </c>
      <c r="I22" s="80"/>
      <c r="J22" s="80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</row>
    <row r="23" spans="1:253" s="152" customFormat="1" ht="19.5" customHeight="1">
      <c r="A23" s="167" t="s">
        <v>159</v>
      </c>
      <c r="B23" s="167" t="s">
        <v>83</v>
      </c>
      <c r="C23" s="80">
        <v>302108</v>
      </c>
      <c r="D23" s="167" t="s">
        <v>162</v>
      </c>
      <c r="E23" s="80">
        <f t="shared" si="0"/>
        <v>15000</v>
      </c>
      <c r="F23" s="80">
        <f t="shared" si="1"/>
        <v>15000</v>
      </c>
      <c r="G23" s="80">
        <f t="shared" si="2"/>
        <v>15000</v>
      </c>
      <c r="H23" s="168">
        <v>15000</v>
      </c>
      <c r="I23" s="80"/>
      <c r="J23" s="80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</row>
    <row r="24" spans="1:41" ht="19.5" customHeight="1">
      <c r="A24" s="167" t="s">
        <v>159</v>
      </c>
      <c r="B24" s="167" t="s">
        <v>83</v>
      </c>
      <c r="C24" s="80">
        <v>302108</v>
      </c>
      <c r="D24" s="167" t="s">
        <v>162</v>
      </c>
      <c r="E24" s="80">
        <f t="shared" si="0"/>
        <v>16200</v>
      </c>
      <c r="F24" s="80">
        <f t="shared" si="1"/>
        <v>16200</v>
      </c>
      <c r="G24" s="80">
        <f t="shared" si="2"/>
        <v>16200</v>
      </c>
      <c r="H24" s="168">
        <v>16200</v>
      </c>
      <c r="I24" s="170"/>
      <c r="J24" s="170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</row>
    <row r="25" spans="1:41" ht="19.5" customHeight="1">
      <c r="A25" s="167" t="s">
        <v>159</v>
      </c>
      <c r="B25" s="167" t="s">
        <v>83</v>
      </c>
      <c r="C25" s="80">
        <v>302108</v>
      </c>
      <c r="D25" s="167" t="s">
        <v>162</v>
      </c>
      <c r="E25" s="80">
        <f t="shared" si="0"/>
        <v>15000</v>
      </c>
      <c r="F25" s="80">
        <f t="shared" si="1"/>
        <v>15000</v>
      </c>
      <c r="G25" s="80">
        <f t="shared" si="2"/>
        <v>15000</v>
      </c>
      <c r="H25" s="168">
        <v>15000</v>
      </c>
      <c r="I25" s="170"/>
      <c r="J25" s="17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1:41" ht="19.5" customHeight="1">
      <c r="A26" s="167" t="s">
        <v>159</v>
      </c>
      <c r="B26" s="167" t="s">
        <v>83</v>
      </c>
      <c r="C26" s="80">
        <v>302108</v>
      </c>
      <c r="D26" s="167" t="s">
        <v>162</v>
      </c>
      <c r="E26" s="80">
        <f t="shared" si="0"/>
        <v>82074</v>
      </c>
      <c r="F26" s="80">
        <f t="shared" si="1"/>
        <v>82074</v>
      </c>
      <c r="G26" s="80">
        <f t="shared" si="2"/>
        <v>82074</v>
      </c>
      <c r="H26" s="168">
        <v>82074</v>
      </c>
      <c r="I26" s="170"/>
      <c r="J26" s="170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</row>
    <row r="27" spans="1:41" ht="19.5" customHeight="1">
      <c r="A27" s="167" t="s">
        <v>159</v>
      </c>
      <c r="B27" s="167" t="s">
        <v>83</v>
      </c>
      <c r="C27" s="80">
        <v>302108</v>
      </c>
      <c r="D27" s="167" t="s">
        <v>162</v>
      </c>
      <c r="E27" s="80">
        <f t="shared" si="0"/>
        <v>81906</v>
      </c>
      <c r="F27" s="80">
        <f t="shared" si="1"/>
        <v>81906</v>
      </c>
      <c r="G27" s="80">
        <f t="shared" si="2"/>
        <v>81906</v>
      </c>
      <c r="H27" s="168">
        <v>81906</v>
      </c>
      <c r="I27" s="170"/>
      <c r="J27" s="170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8" spans="1:41" ht="19.5" customHeight="1">
      <c r="A28" s="167" t="s">
        <v>159</v>
      </c>
      <c r="B28" s="167" t="s">
        <v>83</v>
      </c>
      <c r="C28" s="80">
        <v>302108</v>
      </c>
      <c r="D28" s="167" t="s">
        <v>162</v>
      </c>
      <c r="E28" s="80">
        <f t="shared" si="0"/>
        <v>1382074</v>
      </c>
      <c r="F28" s="80">
        <f t="shared" si="1"/>
        <v>1382074</v>
      </c>
      <c r="G28" s="80">
        <f t="shared" si="2"/>
        <v>1382074</v>
      </c>
      <c r="H28" s="168">
        <v>82074</v>
      </c>
      <c r="I28" s="168">
        <v>1300000</v>
      </c>
      <c r="J28" s="170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</row>
    <row r="29" spans="1:41" ht="19.5" customHeight="1">
      <c r="A29" s="167"/>
      <c r="B29" s="167"/>
      <c r="C29" s="169"/>
      <c r="D29" s="166" t="s">
        <v>163</v>
      </c>
      <c r="E29" s="80">
        <f t="shared" si="0"/>
        <v>653940</v>
      </c>
      <c r="F29" s="80">
        <f t="shared" si="1"/>
        <v>653940</v>
      </c>
      <c r="G29" s="80">
        <f t="shared" si="2"/>
        <v>653940</v>
      </c>
      <c r="H29" s="170">
        <f>H30+H31+H32</f>
        <v>653940</v>
      </c>
      <c r="I29" s="170"/>
      <c r="J29" s="170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1:41" ht="19.5" customHeight="1">
      <c r="A30" s="167" t="s">
        <v>164</v>
      </c>
      <c r="B30" s="167" t="s">
        <v>96</v>
      </c>
      <c r="C30" s="80">
        <v>302108</v>
      </c>
      <c r="D30" s="167" t="s">
        <v>165</v>
      </c>
      <c r="E30" s="80">
        <f t="shared" si="0"/>
        <v>77760</v>
      </c>
      <c r="F30" s="80">
        <f t="shared" si="1"/>
        <v>77760</v>
      </c>
      <c r="G30" s="80">
        <f t="shared" si="2"/>
        <v>77760</v>
      </c>
      <c r="H30" s="168">
        <v>77760</v>
      </c>
      <c r="I30" s="170"/>
      <c r="J30" s="170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1:41" ht="19.5" customHeight="1">
      <c r="A31" s="167" t="s">
        <v>164</v>
      </c>
      <c r="B31" s="167" t="s">
        <v>96</v>
      </c>
      <c r="C31" s="80">
        <v>302108</v>
      </c>
      <c r="D31" s="167" t="s">
        <v>165</v>
      </c>
      <c r="E31" s="80">
        <f t="shared" si="0"/>
        <v>180</v>
      </c>
      <c r="F31" s="80">
        <f t="shared" si="1"/>
        <v>180</v>
      </c>
      <c r="G31" s="80">
        <f t="shared" si="2"/>
        <v>180</v>
      </c>
      <c r="H31" s="168">
        <v>180</v>
      </c>
      <c r="I31" s="170"/>
      <c r="J31" s="170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</row>
    <row r="32" spans="1:41" ht="19.5" customHeight="1">
      <c r="A32" s="167" t="s">
        <v>164</v>
      </c>
      <c r="B32" s="167" t="s">
        <v>93</v>
      </c>
      <c r="C32" s="80">
        <v>302108</v>
      </c>
      <c r="D32" s="167" t="s">
        <v>166</v>
      </c>
      <c r="E32" s="80">
        <f t="shared" si="0"/>
        <v>576000</v>
      </c>
      <c r="F32" s="80">
        <f t="shared" si="1"/>
        <v>576000</v>
      </c>
      <c r="G32" s="80">
        <f t="shared" si="2"/>
        <v>576000</v>
      </c>
      <c r="H32" s="168">
        <v>576000</v>
      </c>
      <c r="I32" s="170"/>
      <c r="J32" s="170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showZeros="0" workbookViewId="0" topLeftCell="A1">
      <pane xSplit="5" ySplit="6" topLeftCell="AP7" activePane="bottomRight" state="frozen"/>
      <selection pane="bottomRight" activeCell="I24" sqref="I24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2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8"/>
      <c r="AH1" s="128"/>
      <c r="DH1" s="145" t="s">
        <v>167</v>
      </c>
    </row>
    <row r="2" spans="1:112" ht="19.5" customHeight="1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85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46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3" t="s">
        <v>58</v>
      </c>
      <c r="F4" s="114" t="s">
        <v>160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22" t="s">
        <v>169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31" t="s">
        <v>170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 t="s">
        <v>171</v>
      </c>
      <c r="BJ4" s="134"/>
      <c r="BK4" s="134"/>
      <c r="BL4" s="134"/>
      <c r="BM4" s="131"/>
      <c r="BN4" s="138" t="s">
        <v>172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41"/>
      <c r="CA4" s="132" t="s">
        <v>173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43" t="s">
        <v>174</v>
      </c>
      <c r="CS4" s="134"/>
      <c r="CT4" s="131"/>
      <c r="CU4" s="143" t="s">
        <v>175</v>
      </c>
      <c r="CV4" s="134"/>
      <c r="CW4" s="134"/>
      <c r="CX4" s="134"/>
      <c r="CY4" s="134"/>
      <c r="CZ4" s="131"/>
      <c r="DA4" s="147" t="s">
        <v>176</v>
      </c>
      <c r="DB4" s="148"/>
      <c r="DC4" s="149"/>
      <c r="DD4" s="147" t="s">
        <v>177</v>
      </c>
      <c r="DE4" s="148"/>
      <c r="DF4" s="148"/>
      <c r="DG4" s="148"/>
      <c r="DH4" s="149"/>
      <c r="DI4" s="38"/>
    </row>
    <row r="5" spans="1:113" ht="19.5" customHeight="1">
      <c r="A5" s="9" t="s">
        <v>68</v>
      </c>
      <c r="B5" s="9"/>
      <c r="C5" s="116"/>
      <c r="D5" s="52" t="s">
        <v>178</v>
      </c>
      <c r="E5" s="18"/>
      <c r="F5" s="117" t="s">
        <v>73</v>
      </c>
      <c r="G5" s="117" t="s">
        <v>179</v>
      </c>
      <c r="H5" s="117" t="s">
        <v>180</v>
      </c>
      <c r="I5" s="117" t="s">
        <v>181</v>
      </c>
      <c r="J5" s="24" t="s">
        <v>182</v>
      </c>
      <c r="K5" s="117" t="s">
        <v>183</v>
      </c>
      <c r="L5" s="117" t="s">
        <v>184</v>
      </c>
      <c r="M5" s="24" t="s">
        <v>185</v>
      </c>
      <c r="N5" s="24" t="s">
        <v>186</v>
      </c>
      <c r="O5" s="24" t="s">
        <v>187</v>
      </c>
      <c r="P5" s="24" t="s">
        <v>188</v>
      </c>
      <c r="Q5" s="24" t="s">
        <v>97</v>
      </c>
      <c r="R5" s="24" t="s">
        <v>189</v>
      </c>
      <c r="S5" s="123" t="s">
        <v>190</v>
      </c>
      <c r="T5" s="117" t="s">
        <v>73</v>
      </c>
      <c r="U5" s="117" t="s">
        <v>191</v>
      </c>
      <c r="V5" s="117" t="s">
        <v>192</v>
      </c>
      <c r="W5" s="117" t="s">
        <v>193</v>
      </c>
      <c r="X5" s="117" t="s">
        <v>194</v>
      </c>
      <c r="Y5" s="117" t="s">
        <v>195</v>
      </c>
      <c r="Z5" s="117" t="s">
        <v>196</v>
      </c>
      <c r="AA5" s="117" t="s">
        <v>197</v>
      </c>
      <c r="AB5" s="24" t="s">
        <v>198</v>
      </c>
      <c r="AC5" s="117" t="s">
        <v>199</v>
      </c>
      <c r="AD5" s="117" t="s">
        <v>200</v>
      </c>
      <c r="AE5" s="126" t="s">
        <v>201</v>
      </c>
      <c r="AF5" s="117" t="s">
        <v>202</v>
      </c>
      <c r="AG5" s="117" t="s">
        <v>203</v>
      </c>
      <c r="AH5" s="117" t="s">
        <v>204</v>
      </c>
      <c r="AI5" s="117" t="s">
        <v>205</v>
      </c>
      <c r="AJ5" s="126" t="s">
        <v>206</v>
      </c>
      <c r="AK5" s="117" t="s">
        <v>207</v>
      </c>
      <c r="AL5" s="117" t="s">
        <v>208</v>
      </c>
      <c r="AM5" s="117" t="s">
        <v>209</v>
      </c>
      <c r="AN5" s="117" t="s">
        <v>210</v>
      </c>
      <c r="AO5" s="117" t="s">
        <v>211</v>
      </c>
      <c r="AP5" s="117" t="s">
        <v>212</v>
      </c>
      <c r="AQ5" s="117" t="s">
        <v>213</v>
      </c>
      <c r="AR5" s="126" t="s">
        <v>214</v>
      </c>
      <c r="AS5" s="117" t="s">
        <v>215</v>
      </c>
      <c r="AT5" s="24" t="s">
        <v>216</v>
      </c>
      <c r="AU5" s="117" t="s">
        <v>217</v>
      </c>
      <c r="AV5" s="18" t="s">
        <v>73</v>
      </c>
      <c r="AW5" s="18" t="s">
        <v>218</v>
      </c>
      <c r="AX5" s="24" t="s">
        <v>219</v>
      </c>
      <c r="AY5" s="24" t="s">
        <v>220</v>
      </c>
      <c r="AZ5" s="18" t="s">
        <v>221</v>
      </c>
      <c r="BA5" s="24" t="s">
        <v>222</v>
      </c>
      <c r="BB5" s="18" t="s">
        <v>223</v>
      </c>
      <c r="BC5" s="18" t="s">
        <v>224</v>
      </c>
      <c r="BD5" s="18" t="s">
        <v>225</v>
      </c>
      <c r="BE5" s="24" t="s">
        <v>226</v>
      </c>
      <c r="BF5" s="24" t="s">
        <v>227</v>
      </c>
      <c r="BG5" s="24" t="s">
        <v>228</v>
      </c>
      <c r="BH5" s="18" t="s">
        <v>229</v>
      </c>
      <c r="BI5" s="18" t="s">
        <v>73</v>
      </c>
      <c r="BJ5" s="18" t="s">
        <v>230</v>
      </c>
      <c r="BK5" s="18" t="s">
        <v>231</v>
      </c>
      <c r="BL5" s="24" t="s">
        <v>232</v>
      </c>
      <c r="BM5" s="24" t="s">
        <v>233</v>
      </c>
      <c r="BN5" s="140" t="s">
        <v>73</v>
      </c>
      <c r="BO5" s="140" t="s">
        <v>234</v>
      </c>
      <c r="BP5" s="140" t="s">
        <v>235</v>
      </c>
      <c r="BQ5" s="140" t="s">
        <v>236</v>
      </c>
      <c r="BR5" s="140" t="s">
        <v>237</v>
      </c>
      <c r="BS5" s="140" t="s">
        <v>238</v>
      </c>
      <c r="BT5" s="140" t="s">
        <v>239</v>
      </c>
      <c r="BU5" s="140" t="s">
        <v>240</v>
      </c>
      <c r="BV5" s="140" t="s">
        <v>241</v>
      </c>
      <c r="BW5" s="140" t="s">
        <v>242</v>
      </c>
      <c r="BX5" s="142" t="s">
        <v>243</v>
      </c>
      <c r="BY5" s="142" t="s">
        <v>244</v>
      </c>
      <c r="BZ5" s="140" t="s">
        <v>245</v>
      </c>
      <c r="CA5" s="18" t="s">
        <v>73</v>
      </c>
      <c r="CB5" s="18" t="s">
        <v>234</v>
      </c>
      <c r="CC5" s="18" t="s">
        <v>235</v>
      </c>
      <c r="CD5" s="18" t="s">
        <v>236</v>
      </c>
      <c r="CE5" s="18" t="s">
        <v>237</v>
      </c>
      <c r="CF5" s="18" t="s">
        <v>238</v>
      </c>
      <c r="CG5" s="18" t="s">
        <v>239</v>
      </c>
      <c r="CH5" s="18" t="s">
        <v>240</v>
      </c>
      <c r="CI5" s="18" t="s">
        <v>246</v>
      </c>
      <c r="CJ5" s="18" t="s">
        <v>247</v>
      </c>
      <c r="CK5" s="18" t="s">
        <v>248</v>
      </c>
      <c r="CL5" s="18" t="s">
        <v>249</v>
      </c>
      <c r="CM5" s="127" t="s">
        <v>241</v>
      </c>
      <c r="CN5" s="18" t="s">
        <v>242</v>
      </c>
      <c r="CO5" s="24" t="s">
        <v>243</v>
      </c>
      <c r="CP5" s="24" t="s">
        <v>244</v>
      </c>
      <c r="CQ5" s="18" t="s">
        <v>250</v>
      </c>
      <c r="CR5" s="142" t="s">
        <v>73</v>
      </c>
      <c r="CS5" s="142" t="s">
        <v>251</v>
      </c>
      <c r="CT5" s="140" t="s">
        <v>252</v>
      </c>
      <c r="CU5" s="24" t="s">
        <v>73</v>
      </c>
      <c r="CV5" s="24" t="s">
        <v>251</v>
      </c>
      <c r="CW5" s="24" t="s">
        <v>253</v>
      </c>
      <c r="CX5" s="24" t="s">
        <v>254</v>
      </c>
      <c r="CY5" s="24" t="s">
        <v>255</v>
      </c>
      <c r="CZ5" s="24" t="s">
        <v>256</v>
      </c>
      <c r="DA5" s="24" t="s">
        <v>73</v>
      </c>
      <c r="DB5" s="24" t="s">
        <v>176</v>
      </c>
      <c r="DC5" s="24" t="s">
        <v>257</v>
      </c>
      <c r="DD5" s="24" t="s">
        <v>73</v>
      </c>
      <c r="DE5" s="140" t="s">
        <v>258</v>
      </c>
      <c r="DF5" s="140" t="s">
        <v>259</v>
      </c>
      <c r="DG5" s="140" t="s">
        <v>260</v>
      </c>
      <c r="DH5" s="140" t="s">
        <v>177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7"/>
      <c r="K6" s="18"/>
      <c r="L6" s="18"/>
      <c r="M6" s="117"/>
      <c r="N6" s="117"/>
      <c r="O6" s="117"/>
      <c r="P6" s="117"/>
      <c r="Q6" s="117"/>
      <c r="R6" s="117"/>
      <c r="S6" s="124"/>
      <c r="T6" s="18"/>
      <c r="U6" s="18"/>
      <c r="V6" s="18"/>
      <c r="W6" s="18"/>
      <c r="X6" s="18"/>
      <c r="Y6" s="18"/>
      <c r="Z6" s="18"/>
      <c r="AA6" s="18"/>
      <c r="AB6" s="117"/>
      <c r="AC6" s="18"/>
      <c r="AD6" s="18"/>
      <c r="AE6" s="127"/>
      <c r="AF6" s="18"/>
      <c r="AG6" s="18"/>
      <c r="AH6" s="18"/>
      <c r="AI6" s="18"/>
      <c r="AJ6" s="127"/>
      <c r="AK6" s="18"/>
      <c r="AL6" s="18"/>
      <c r="AM6" s="18"/>
      <c r="AN6" s="18"/>
      <c r="AO6" s="18"/>
      <c r="AP6" s="18"/>
      <c r="AQ6" s="18"/>
      <c r="AR6" s="127"/>
      <c r="AS6" s="18"/>
      <c r="AT6" s="117"/>
      <c r="AU6" s="18"/>
      <c r="AV6" s="18"/>
      <c r="AW6" s="18"/>
      <c r="AX6" s="117"/>
      <c r="AY6" s="117"/>
      <c r="AZ6" s="18"/>
      <c r="BA6" s="117"/>
      <c r="BB6" s="18"/>
      <c r="BC6" s="18"/>
      <c r="BD6" s="18"/>
      <c r="BE6" s="117"/>
      <c r="BF6" s="117"/>
      <c r="BG6" s="117"/>
      <c r="BH6" s="18"/>
      <c r="BI6" s="18"/>
      <c r="BJ6" s="18"/>
      <c r="BK6" s="18"/>
      <c r="BL6" s="117"/>
      <c r="BM6" s="117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7"/>
      <c r="CN6" s="18"/>
      <c r="CO6" s="117"/>
      <c r="CP6" s="117"/>
      <c r="CQ6" s="18"/>
      <c r="CR6" s="60"/>
      <c r="CS6" s="60"/>
      <c r="CT6" s="24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>E8+E9+E10+E11+E12+E13</f>
        <v>6448524</v>
      </c>
      <c r="F7" s="80">
        <f aca="true" t="shared" si="0" ref="F7:AK7">F8+F9+F10+F11+F12+F13</f>
        <v>3902930</v>
      </c>
      <c r="G7" s="80">
        <f t="shared" si="0"/>
        <v>1390200</v>
      </c>
      <c r="H7" s="80">
        <f t="shared" si="0"/>
        <v>120096</v>
      </c>
      <c r="I7" s="80">
        <f t="shared" si="0"/>
        <v>0</v>
      </c>
      <c r="J7" s="80">
        <f t="shared" si="0"/>
        <v>0</v>
      </c>
      <c r="K7" s="80">
        <f t="shared" si="0"/>
        <v>943452</v>
      </c>
      <c r="L7" s="80">
        <f t="shared" si="0"/>
        <v>392600</v>
      </c>
      <c r="M7" s="80">
        <f t="shared" si="0"/>
        <v>0</v>
      </c>
      <c r="N7" s="80">
        <f t="shared" si="0"/>
        <v>171732</v>
      </c>
      <c r="O7" s="80">
        <f t="shared" si="0"/>
        <v>0</v>
      </c>
      <c r="P7" s="80">
        <f t="shared" si="0"/>
        <v>14400</v>
      </c>
      <c r="Q7" s="80">
        <f t="shared" si="0"/>
        <v>294450</v>
      </c>
      <c r="R7" s="80">
        <f t="shared" si="0"/>
        <v>0</v>
      </c>
      <c r="S7" s="80">
        <f t="shared" si="0"/>
        <v>576000</v>
      </c>
      <c r="T7" s="80">
        <f t="shared" si="0"/>
        <v>1891654</v>
      </c>
      <c r="U7" s="80">
        <f t="shared" si="0"/>
        <v>30000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8100</v>
      </c>
      <c r="Z7" s="80">
        <f t="shared" si="0"/>
        <v>12000</v>
      </c>
      <c r="AA7" s="80">
        <f t="shared" si="0"/>
        <v>0</v>
      </c>
      <c r="AB7" s="80">
        <f t="shared" si="0"/>
        <v>0</v>
      </c>
      <c r="AC7" s="80">
        <f t="shared" si="0"/>
        <v>0</v>
      </c>
      <c r="AD7" s="80">
        <f t="shared" si="0"/>
        <v>219300</v>
      </c>
      <c r="AE7" s="80">
        <f t="shared" si="0"/>
        <v>0</v>
      </c>
      <c r="AF7" s="80">
        <f t="shared" si="0"/>
        <v>30000</v>
      </c>
      <c r="AG7" s="80">
        <f t="shared" si="0"/>
        <v>0</v>
      </c>
      <c r="AH7" s="80">
        <f t="shared" si="0"/>
        <v>15000</v>
      </c>
      <c r="AI7" s="80">
        <f t="shared" si="0"/>
        <v>16200</v>
      </c>
      <c r="AJ7" s="80">
        <f t="shared" si="0"/>
        <v>15000</v>
      </c>
      <c r="AK7" s="80">
        <f t="shared" si="0"/>
        <v>0</v>
      </c>
      <c r="AL7" s="80">
        <f aca="true" t="shared" si="1" ref="AL7:BQ7">AL8+AL9+AL10+AL11+AL12+AL13</f>
        <v>0</v>
      </c>
      <c r="AM7" s="80">
        <f t="shared" si="1"/>
        <v>0</v>
      </c>
      <c r="AN7" s="80">
        <f t="shared" si="1"/>
        <v>0</v>
      </c>
      <c r="AO7" s="80">
        <f t="shared" si="1"/>
        <v>0</v>
      </c>
      <c r="AP7" s="80">
        <f t="shared" si="1"/>
        <v>82074</v>
      </c>
      <c r="AQ7" s="80">
        <f t="shared" si="1"/>
        <v>81906</v>
      </c>
      <c r="AR7" s="80">
        <f t="shared" si="1"/>
        <v>0</v>
      </c>
      <c r="AS7" s="80">
        <f t="shared" si="1"/>
        <v>70000</v>
      </c>
      <c r="AT7" s="80">
        <f t="shared" si="1"/>
        <v>0</v>
      </c>
      <c r="AU7" s="80">
        <f t="shared" si="1"/>
        <v>1312074</v>
      </c>
      <c r="AV7" s="80">
        <f t="shared" si="1"/>
        <v>653940</v>
      </c>
      <c r="AW7" s="80">
        <f t="shared" si="1"/>
        <v>0</v>
      </c>
      <c r="AX7" s="80">
        <f t="shared" si="1"/>
        <v>0</v>
      </c>
      <c r="AY7" s="80">
        <f t="shared" si="1"/>
        <v>0</v>
      </c>
      <c r="AZ7" s="80">
        <f t="shared" si="1"/>
        <v>0</v>
      </c>
      <c r="BA7" s="80">
        <f t="shared" si="1"/>
        <v>77760</v>
      </c>
      <c r="BB7" s="80">
        <f t="shared" si="1"/>
        <v>0</v>
      </c>
      <c r="BC7" s="80">
        <f t="shared" si="1"/>
        <v>0</v>
      </c>
      <c r="BD7" s="80">
        <f t="shared" si="1"/>
        <v>0</v>
      </c>
      <c r="BE7" s="80">
        <f t="shared" si="1"/>
        <v>180</v>
      </c>
      <c r="BF7" s="80">
        <f t="shared" si="1"/>
        <v>0</v>
      </c>
      <c r="BG7" s="80">
        <f t="shared" si="1"/>
        <v>0</v>
      </c>
      <c r="BH7" s="80">
        <f t="shared" si="1"/>
        <v>576000</v>
      </c>
      <c r="BI7" s="80">
        <f t="shared" si="1"/>
        <v>0</v>
      </c>
      <c r="BJ7" s="80">
        <f t="shared" si="1"/>
        <v>0</v>
      </c>
      <c r="BK7" s="80">
        <f t="shared" si="1"/>
        <v>0</v>
      </c>
      <c r="BL7" s="80">
        <f t="shared" si="1"/>
        <v>0</v>
      </c>
      <c r="BM7" s="80">
        <f t="shared" si="1"/>
        <v>0</v>
      </c>
      <c r="BN7" s="80">
        <f t="shared" si="1"/>
        <v>0</v>
      </c>
      <c r="BO7" s="80">
        <f t="shared" si="1"/>
        <v>0</v>
      </c>
      <c r="BP7" s="80">
        <f t="shared" si="1"/>
        <v>0</v>
      </c>
      <c r="BQ7" s="80">
        <f t="shared" si="1"/>
        <v>0</v>
      </c>
      <c r="BR7" s="80">
        <f aca="true" t="shared" si="2" ref="BR7:DH7">BR8+BR9+BR10+BR11+BR12+BR13</f>
        <v>0</v>
      </c>
      <c r="BS7" s="80">
        <f t="shared" si="2"/>
        <v>0</v>
      </c>
      <c r="BT7" s="80">
        <f t="shared" si="2"/>
        <v>0</v>
      </c>
      <c r="BU7" s="80">
        <f t="shared" si="2"/>
        <v>0</v>
      </c>
      <c r="BV7" s="80">
        <f t="shared" si="2"/>
        <v>0</v>
      </c>
      <c r="BW7" s="80">
        <f t="shared" si="2"/>
        <v>0</v>
      </c>
      <c r="BX7" s="80">
        <f t="shared" si="2"/>
        <v>0</v>
      </c>
      <c r="BY7" s="80">
        <f t="shared" si="2"/>
        <v>0</v>
      </c>
      <c r="BZ7" s="80">
        <f t="shared" si="2"/>
        <v>0</v>
      </c>
      <c r="CA7" s="80">
        <f t="shared" si="2"/>
        <v>0</v>
      </c>
      <c r="CB7" s="80">
        <f t="shared" si="2"/>
        <v>0</v>
      </c>
      <c r="CC7" s="80">
        <f t="shared" si="2"/>
        <v>0</v>
      </c>
      <c r="CD7" s="80">
        <f t="shared" si="2"/>
        <v>0</v>
      </c>
      <c r="CE7" s="80">
        <f t="shared" si="2"/>
        <v>0</v>
      </c>
      <c r="CF7" s="80">
        <f t="shared" si="2"/>
        <v>0</v>
      </c>
      <c r="CG7" s="80">
        <f t="shared" si="2"/>
        <v>0</v>
      </c>
      <c r="CH7" s="80">
        <f t="shared" si="2"/>
        <v>0</v>
      </c>
      <c r="CI7" s="80">
        <f t="shared" si="2"/>
        <v>0</v>
      </c>
      <c r="CJ7" s="80">
        <f t="shared" si="2"/>
        <v>0</v>
      </c>
      <c r="CK7" s="80">
        <f t="shared" si="2"/>
        <v>0</v>
      </c>
      <c r="CL7" s="80">
        <f t="shared" si="2"/>
        <v>0</v>
      </c>
      <c r="CM7" s="80">
        <f t="shared" si="2"/>
        <v>0</v>
      </c>
      <c r="CN7" s="80">
        <f t="shared" si="2"/>
        <v>0</v>
      </c>
      <c r="CO7" s="80">
        <f t="shared" si="2"/>
        <v>0</v>
      </c>
      <c r="CP7" s="80">
        <f t="shared" si="2"/>
        <v>0</v>
      </c>
      <c r="CQ7" s="80">
        <f t="shared" si="2"/>
        <v>0</v>
      </c>
      <c r="CR7" s="80">
        <f t="shared" si="2"/>
        <v>0</v>
      </c>
      <c r="CS7" s="80">
        <f t="shared" si="2"/>
        <v>0</v>
      </c>
      <c r="CT7" s="80">
        <f t="shared" si="2"/>
        <v>0</v>
      </c>
      <c r="CU7" s="80">
        <f t="shared" si="2"/>
        <v>0</v>
      </c>
      <c r="CV7" s="80">
        <f t="shared" si="2"/>
        <v>0</v>
      </c>
      <c r="CW7" s="80">
        <f t="shared" si="2"/>
        <v>0</v>
      </c>
      <c r="CX7" s="80">
        <f t="shared" si="2"/>
        <v>0</v>
      </c>
      <c r="CY7" s="80">
        <f t="shared" si="2"/>
        <v>0</v>
      </c>
      <c r="CZ7" s="80">
        <f t="shared" si="2"/>
        <v>0</v>
      </c>
      <c r="DA7" s="80">
        <f t="shared" si="2"/>
        <v>0</v>
      </c>
      <c r="DB7" s="80">
        <f t="shared" si="2"/>
        <v>0</v>
      </c>
      <c r="DC7" s="80">
        <f t="shared" si="2"/>
        <v>0</v>
      </c>
      <c r="DD7" s="80">
        <f t="shared" si="2"/>
        <v>0</v>
      </c>
      <c r="DE7" s="80">
        <f t="shared" si="2"/>
        <v>0</v>
      </c>
      <c r="DF7" s="80">
        <f t="shared" si="2"/>
        <v>0</v>
      </c>
      <c r="DG7" s="80">
        <f t="shared" si="2"/>
        <v>0</v>
      </c>
      <c r="DH7" s="80">
        <f t="shared" si="2"/>
        <v>0</v>
      </c>
      <c r="DI7" s="151"/>
    </row>
    <row r="8" spans="1:113" s="1" customFormat="1" ht="27" customHeight="1">
      <c r="A8" s="118" t="s">
        <v>81</v>
      </c>
      <c r="B8" s="118" t="s">
        <v>82</v>
      </c>
      <c r="C8" s="118" t="s">
        <v>83</v>
      </c>
      <c r="D8" s="119" t="s">
        <v>85</v>
      </c>
      <c r="E8" s="80">
        <f>AV8</f>
        <v>576000</v>
      </c>
      <c r="F8" s="80"/>
      <c r="G8" s="80"/>
      <c r="H8" s="80"/>
      <c r="I8" s="80"/>
      <c r="J8" s="80"/>
      <c r="K8" s="80"/>
      <c r="L8" s="121"/>
      <c r="M8" s="121"/>
      <c r="N8" s="121"/>
      <c r="O8" s="121"/>
      <c r="P8" s="121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30"/>
      <c r="AN8" s="80"/>
      <c r="AO8" s="80"/>
      <c r="AP8" s="80"/>
      <c r="AQ8" s="80"/>
      <c r="AR8" s="80"/>
      <c r="AS8" s="80"/>
      <c r="AT8" s="80"/>
      <c r="AU8" s="80"/>
      <c r="AV8" s="120">
        <v>576000</v>
      </c>
      <c r="AW8" s="120">
        <v>0</v>
      </c>
      <c r="AX8" s="120">
        <v>0</v>
      </c>
      <c r="AY8" s="120">
        <v>0</v>
      </c>
      <c r="AZ8" s="120">
        <v>0</v>
      </c>
      <c r="BA8" s="120">
        <v>0</v>
      </c>
      <c r="BB8" s="120">
        <v>0</v>
      </c>
      <c r="BC8" s="120">
        <v>0</v>
      </c>
      <c r="BD8" s="120">
        <v>0</v>
      </c>
      <c r="BE8" s="111">
        <v>0</v>
      </c>
      <c r="BF8" s="111">
        <v>0</v>
      </c>
      <c r="BG8" s="135"/>
      <c r="BH8" s="136">
        <v>576000</v>
      </c>
      <c r="BI8" s="80"/>
      <c r="BJ8" s="80"/>
      <c r="BK8" s="80"/>
      <c r="BL8" s="80"/>
      <c r="BM8" s="80"/>
      <c r="BN8" s="125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/>
      <c r="DI8" s="45"/>
    </row>
    <row r="9" spans="1:112" s="1" customFormat="1" ht="27" customHeight="1">
      <c r="A9" s="29" t="s">
        <v>81</v>
      </c>
      <c r="B9" s="29" t="s">
        <v>82</v>
      </c>
      <c r="C9" s="29" t="s">
        <v>82</v>
      </c>
      <c r="D9" s="119" t="s">
        <v>86</v>
      </c>
      <c r="E9" s="80">
        <f>F9</f>
        <v>392600</v>
      </c>
      <c r="F9" s="120">
        <v>392600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392600</v>
      </c>
      <c r="M9" s="121"/>
      <c r="N9" s="121"/>
      <c r="O9" s="121"/>
      <c r="P9" s="121"/>
      <c r="Q9" s="121"/>
      <c r="R9" s="121"/>
      <c r="S9" s="121"/>
      <c r="T9" s="80"/>
      <c r="U9" s="121"/>
      <c r="V9" s="121"/>
      <c r="W9" s="121"/>
      <c r="X9" s="125"/>
      <c r="Y9" s="121"/>
      <c r="Z9" s="121"/>
      <c r="AA9" s="121"/>
      <c r="AB9" s="121"/>
      <c r="AC9" s="121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1"/>
      <c r="AO9" s="121"/>
      <c r="AP9" s="121"/>
      <c r="AQ9" s="121"/>
      <c r="AR9" s="121"/>
      <c r="AS9" s="121"/>
      <c r="AT9" s="121"/>
      <c r="AU9" s="121"/>
      <c r="AV9" s="80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37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44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50"/>
      <c r="DB9" s="150"/>
      <c r="DC9" s="150"/>
      <c r="DD9" s="150"/>
      <c r="DE9" s="150"/>
      <c r="DF9" s="150"/>
      <c r="DG9" s="150"/>
      <c r="DH9" s="150"/>
    </row>
    <row r="10" spans="1:112" s="1" customFormat="1" ht="27" customHeight="1">
      <c r="A10" s="29" t="s">
        <v>87</v>
      </c>
      <c r="B10" s="29" t="s">
        <v>88</v>
      </c>
      <c r="C10" s="29" t="s">
        <v>83</v>
      </c>
      <c r="D10" s="119" t="s">
        <v>89</v>
      </c>
      <c r="E10" s="80">
        <f>F10</f>
        <v>186132</v>
      </c>
      <c r="F10" s="120">
        <v>186132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171732</v>
      </c>
      <c r="O10" s="120">
        <v>0</v>
      </c>
      <c r="P10" s="120">
        <v>14400</v>
      </c>
      <c r="Q10" s="120">
        <v>0</v>
      </c>
      <c r="R10" s="121"/>
      <c r="S10" s="121"/>
      <c r="T10" s="80"/>
      <c r="U10" s="121"/>
      <c r="V10" s="121"/>
      <c r="W10" s="121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1"/>
      <c r="AO10" s="121"/>
      <c r="AP10" s="121"/>
      <c r="AQ10" s="121"/>
      <c r="AR10" s="121"/>
      <c r="AS10" s="121"/>
      <c r="AT10" s="121"/>
      <c r="AU10" s="121"/>
      <c r="AV10" s="80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44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50"/>
      <c r="DB10" s="150"/>
      <c r="DC10" s="150"/>
      <c r="DD10" s="150"/>
      <c r="DE10" s="150"/>
      <c r="DF10" s="150"/>
      <c r="DG10" s="150"/>
      <c r="DH10" s="150"/>
    </row>
    <row r="11" spans="1:112" s="1" customFormat="1" ht="21" customHeight="1">
      <c r="A11" s="29" t="s">
        <v>90</v>
      </c>
      <c r="B11" s="29" t="s">
        <v>83</v>
      </c>
      <c r="C11" s="29" t="s">
        <v>91</v>
      </c>
      <c r="D11" s="119" t="s">
        <v>92</v>
      </c>
      <c r="E11" s="80">
        <f>F11+T11+AV11</f>
        <v>3699342</v>
      </c>
      <c r="F11" s="120">
        <v>3029748</v>
      </c>
      <c r="G11" s="120">
        <v>1390200</v>
      </c>
      <c r="H11" s="120">
        <v>120096</v>
      </c>
      <c r="I11" s="120">
        <v>0</v>
      </c>
      <c r="J11" s="120">
        <v>0</v>
      </c>
      <c r="K11" s="120">
        <v>943452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576000</v>
      </c>
      <c r="T11" s="120">
        <v>591654</v>
      </c>
      <c r="U11" s="120">
        <v>30000</v>
      </c>
      <c r="V11" s="120">
        <v>0</v>
      </c>
      <c r="W11" s="120">
        <v>0</v>
      </c>
      <c r="X11" s="120">
        <v>0</v>
      </c>
      <c r="Y11" s="120">
        <v>8100</v>
      </c>
      <c r="Z11" s="120">
        <v>12000</v>
      </c>
      <c r="AA11" s="120">
        <v>0</v>
      </c>
      <c r="AB11" s="120">
        <v>0</v>
      </c>
      <c r="AC11" s="120">
        <v>0</v>
      </c>
      <c r="AD11" s="120">
        <v>219300</v>
      </c>
      <c r="AE11" s="120">
        <v>0</v>
      </c>
      <c r="AF11" s="120">
        <v>30000</v>
      </c>
      <c r="AG11" s="120">
        <v>0</v>
      </c>
      <c r="AH11" s="120">
        <v>15000</v>
      </c>
      <c r="AI11" s="120">
        <v>16200</v>
      </c>
      <c r="AJ11" s="120">
        <v>15000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82074</v>
      </c>
      <c r="AQ11" s="120">
        <v>81906</v>
      </c>
      <c r="AR11" s="120">
        <v>0</v>
      </c>
      <c r="AS11" s="120">
        <v>0</v>
      </c>
      <c r="AT11" s="120">
        <v>0</v>
      </c>
      <c r="AU11" s="120">
        <v>82074</v>
      </c>
      <c r="AV11" s="120">
        <v>77940</v>
      </c>
      <c r="AW11" s="120">
        <v>0</v>
      </c>
      <c r="AX11" s="120">
        <v>0</v>
      </c>
      <c r="AY11" s="120">
        <v>0</v>
      </c>
      <c r="AZ11" s="120">
        <v>0</v>
      </c>
      <c r="BA11" s="120">
        <v>77760</v>
      </c>
      <c r="BB11" s="120">
        <v>0</v>
      </c>
      <c r="BC11" s="120">
        <v>0</v>
      </c>
      <c r="BD11" s="120">
        <v>0</v>
      </c>
      <c r="BE11" s="120">
        <v>180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44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50"/>
      <c r="DB11" s="150"/>
      <c r="DC11" s="150"/>
      <c r="DD11" s="150"/>
      <c r="DE11" s="150"/>
      <c r="DF11" s="150"/>
      <c r="DG11" s="150"/>
      <c r="DH11" s="150"/>
    </row>
    <row r="12" spans="1:112" s="1" customFormat="1" ht="21" customHeight="1">
      <c r="A12" s="29" t="s">
        <v>90</v>
      </c>
      <c r="B12" s="29" t="s">
        <v>83</v>
      </c>
      <c r="C12" s="29" t="s">
        <v>93</v>
      </c>
      <c r="D12" s="119" t="s">
        <v>94</v>
      </c>
      <c r="E12" s="80">
        <f>F12+T12+AV12+BI12+BN12+CA12+CR12+CU12+DA12+DD12</f>
        <v>1300000</v>
      </c>
      <c r="F12" s="80"/>
      <c r="G12" s="80"/>
      <c r="H12" s="80"/>
      <c r="I12" s="80"/>
      <c r="J12" s="80"/>
      <c r="K12" s="80"/>
      <c r="L12" s="121"/>
      <c r="M12" s="121"/>
      <c r="N12" s="121"/>
      <c r="O12" s="121"/>
      <c r="P12" s="121"/>
      <c r="Q12" s="121"/>
      <c r="R12" s="121"/>
      <c r="S12" s="121"/>
      <c r="T12" s="120">
        <v>1300000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70000</v>
      </c>
      <c r="AT12" s="120">
        <v>0</v>
      </c>
      <c r="AU12" s="120">
        <v>1230000</v>
      </c>
      <c r="AV12" s="80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44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50"/>
      <c r="DB12" s="150"/>
      <c r="DC12" s="150"/>
      <c r="DD12" s="150"/>
      <c r="DE12" s="150"/>
      <c r="DF12" s="150"/>
      <c r="DG12" s="150"/>
      <c r="DH12" s="150"/>
    </row>
    <row r="13" spans="1:112" s="1" customFormat="1" ht="21" customHeight="1">
      <c r="A13" s="29" t="s">
        <v>95</v>
      </c>
      <c r="B13" s="29" t="s">
        <v>83</v>
      </c>
      <c r="C13" s="29" t="s">
        <v>96</v>
      </c>
      <c r="D13" s="119" t="s">
        <v>97</v>
      </c>
      <c r="E13" s="80">
        <f>F13+T13+AV13+BI13+BN13+CA13+CR13+CU13+DA13+DD13</f>
        <v>294450</v>
      </c>
      <c r="F13" s="80">
        <f>Q13</f>
        <v>294450</v>
      </c>
      <c r="G13" s="80"/>
      <c r="H13" s="80"/>
      <c r="I13" s="80"/>
      <c r="J13" s="80"/>
      <c r="K13" s="80"/>
      <c r="L13" s="121"/>
      <c r="M13" s="121"/>
      <c r="N13" s="121"/>
      <c r="O13" s="121"/>
      <c r="P13" s="121"/>
      <c r="Q13" s="111">
        <v>294450</v>
      </c>
      <c r="R13" s="121"/>
      <c r="S13" s="121"/>
      <c r="T13" s="80"/>
      <c r="U13" s="121"/>
      <c r="V13" s="121"/>
      <c r="W13" s="121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1"/>
      <c r="AO13" s="121"/>
      <c r="AP13" s="121"/>
      <c r="AQ13" s="121"/>
      <c r="AR13" s="121"/>
      <c r="AS13" s="121"/>
      <c r="AT13" s="121"/>
      <c r="AU13" s="121"/>
      <c r="AV13" s="80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44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50"/>
      <c r="DB13" s="150"/>
      <c r="DC13" s="150"/>
      <c r="DD13" s="150"/>
      <c r="DE13" s="150"/>
      <c r="DF13" s="150"/>
      <c r="DG13" s="150"/>
      <c r="DH13" s="150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abSelected="1" workbookViewId="0" topLeftCell="A5">
      <selection activeCell="G18" sqref="G18:G28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261</v>
      </c>
      <c r="H1" s="69"/>
    </row>
    <row r="2" spans="1:8" ht="25.5" customHeight="1">
      <c r="A2" s="5" t="s">
        <v>262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263</v>
      </c>
      <c r="B4" s="99"/>
      <c r="C4" s="99"/>
      <c r="D4" s="99"/>
      <c r="E4" s="80" t="s">
        <v>100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264</v>
      </c>
      <c r="D5" s="20" t="s">
        <v>178</v>
      </c>
      <c r="E5" s="102" t="s">
        <v>58</v>
      </c>
      <c r="F5" s="103" t="s">
        <v>265</v>
      </c>
      <c r="G5" s="102" t="s">
        <v>266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 aca="true" t="shared" si="0" ref="E7:G7">E8+E17+E29</f>
        <v>5148524</v>
      </c>
      <c r="F7" s="80">
        <f>F8+F29</f>
        <v>4556870</v>
      </c>
      <c r="G7" s="80">
        <f t="shared" si="0"/>
        <v>591654</v>
      </c>
      <c r="H7" s="70"/>
    </row>
    <row r="8" spans="1:8" ht="19.5" customHeight="1">
      <c r="A8" s="79"/>
      <c r="B8" s="79"/>
      <c r="C8" s="110"/>
      <c r="D8" s="79" t="s">
        <v>160</v>
      </c>
      <c r="E8" s="80">
        <f>E9+E10+E11+E12+E13+E14+E15+E16</f>
        <v>3902930</v>
      </c>
      <c r="F8" s="80">
        <f>F9+F10+F11+F12+F13+F14+F15+F16</f>
        <v>3902930</v>
      </c>
      <c r="G8" s="80">
        <f>SUM(G9:G16)</f>
        <v>0</v>
      </c>
      <c r="H8" s="70"/>
    </row>
    <row r="9" spans="1:8" ht="19.5" customHeight="1">
      <c r="A9" s="79" t="s">
        <v>267</v>
      </c>
      <c r="B9" s="79" t="s">
        <v>96</v>
      </c>
      <c r="C9" s="79" t="s">
        <v>84</v>
      </c>
      <c r="D9" s="79" t="s">
        <v>179</v>
      </c>
      <c r="E9" s="111">
        <v>1390200</v>
      </c>
      <c r="F9" s="111">
        <v>1390200</v>
      </c>
      <c r="G9" s="80">
        <v>0</v>
      </c>
      <c r="H9" s="69"/>
    </row>
    <row r="10" spans="1:8" ht="19.5" customHeight="1">
      <c r="A10" s="79" t="s">
        <v>267</v>
      </c>
      <c r="B10" s="79" t="s">
        <v>83</v>
      </c>
      <c r="C10" s="79" t="s">
        <v>84</v>
      </c>
      <c r="D10" s="79" t="s">
        <v>180</v>
      </c>
      <c r="E10" s="111">
        <v>120096</v>
      </c>
      <c r="F10" s="111">
        <v>120096</v>
      </c>
      <c r="G10" s="80">
        <v>0</v>
      </c>
      <c r="H10" s="65"/>
    </row>
    <row r="11" spans="1:8" ht="19.5" customHeight="1">
      <c r="A11" s="79" t="s">
        <v>267</v>
      </c>
      <c r="B11" s="79" t="s">
        <v>268</v>
      </c>
      <c r="C11" s="79" t="s">
        <v>84</v>
      </c>
      <c r="D11" s="79" t="s">
        <v>181</v>
      </c>
      <c r="E11" s="111">
        <v>943452</v>
      </c>
      <c r="F11" s="111">
        <v>943452</v>
      </c>
      <c r="G11" s="80">
        <v>0</v>
      </c>
      <c r="H11" s="65"/>
    </row>
    <row r="12" spans="1:8" ht="19.5" customHeight="1">
      <c r="A12" s="79" t="s">
        <v>267</v>
      </c>
      <c r="B12" s="79" t="s">
        <v>269</v>
      </c>
      <c r="C12" s="79" t="s">
        <v>84</v>
      </c>
      <c r="D12" s="79" t="s">
        <v>183</v>
      </c>
      <c r="E12" s="111">
        <v>392600</v>
      </c>
      <c r="F12" s="111">
        <v>392600</v>
      </c>
      <c r="G12" s="80">
        <v>0</v>
      </c>
      <c r="H12" s="65"/>
    </row>
    <row r="13" spans="1:8" ht="19.5" customHeight="1">
      <c r="A13" s="79" t="s">
        <v>267</v>
      </c>
      <c r="B13" s="79" t="s">
        <v>270</v>
      </c>
      <c r="C13" s="79" t="s">
        <v>84</v>
      </c>
      <c r="D13" s="79" t="s">
        <v>184</v>
      </c>
      <c r="E13" s="111">
        <v>171732</v>
      </c>
      <c r="F13" s="111">
        <v>171732</v>
      </c>
      <c r="G13" s="80">
        <v>0</v>
      </c>
      <c r="H13" s="65"/>
    </row>
    <row r="14" spans="1:8" ht="19.5" customHeight="1">
      <c r="A14" s="79" t="s">
        <v>267</v>
      </c>
      <c r="B14" s="79" t="s">
        <v>271</v>
      </c>
      <c r="C14" s="79" t="s">
        <v>84</v>
      </c>
      <c r="D14" s="79" t="s">
        <v>186</v>
      </c>
      <c r="E14" s="111">
        <v>14400</v>
      </c>
      <c r="F14" s="111">
        <v>14400</v>
      </c>
      <c r="G14" s="80">
        <v>0</v>
      </c>
      <c r="H14" s="65"/>
    </row>
    <row r="15" spans="1:8" ht="19.5" customHeight="1">
      <c r="A15" s="79" t="s">
        <v>267</v>
      </c>
      <c r="B15" s="79" t="s">
        <v>272</v>
      </c>
      <c r="C15" s="79" t="s">
        <v>84</v>
      </c>
      <c r="D15" s="79" t="s">
        <v>187</v>
      </c>
      <c r="E15" s="111">
        <v>294450</v>
      </c>
      <c r="F15" s="111">
        <v>294450</v>
      </c>
      <c r="G15" s="80">
        <v>0</v>
      </c>
      <c r="H15" s="65"/>
    </row>
    <row r="16" spans="1:8" ht="19.5" customHeight="1">
      <c r="A16" s="79" t="s">
        <v>267</v>
      </c>
      <c r="B16" s="79" t="s">
        <v>93</v>
      </c>
      <c r="C16" s="79" t="s">
        <v>84</v>
      </c>
      <c r="D16" s="79" t="s">
        <v>188</v>
      </c>
      <c r="E16" s="111">
        <v>576000</v>
      </c>
      <c r="F16" s="111">
        <v>576000</v>
      </c>
      <c r="G16" s="80">
        <v>0</v>
      </c>
      <c r="H16" s="65"/>
    </row>
    <row r="17" spans="1:8" ht="19.5" customHeight="1">
      <c r="A17" s="79"/>
      <c r="B17" s="79"/>
      <c r="C17" s="79"/>
      <c r="D17" s="79" t="s">
        <v>169</v>
      </c>
      <c r="E17" s="80">
        <f>E18+E19+E20+E21+E22+E23+E24+E25+E26+E27+E28</f>
        <v>591654</v>
      </c>
      <c r="F17" s="80"/>
      <c r="G17" s="80">
        <f>G18+G19+G20+G21+G22+G23+G24+G25+G26+G27+G28</f>
        <v>591654</v>
      </c>
      <c r="H17" s="65"/>
    </row>
    <row r="18" spans="1:8" ht="19.5" customHeight="1">
      <c r="A18" s="79" t="s">
        <v>273</v>
      </c>
      <c r="B18" s="79" t="s">
        <v>96</v>
      </c>
      <c r="C18" s="79" t="s">
        <v>84</v>
      </c>
      <c r="D18" s="79" t="s">
        <v>191</v>
      </c>
      <c r="E18" s="111">
        <v>30000</v>
      </c>
      <c r="F18" s="80"/>
      <c r="G18" s="111">
        <v>30000</v>
      </c>
      <c r="H18" s="65"/>
    </row>
    <row r="19" spans="1:8" ht="19.5" customHeight="1">
      <c r="A19" s="79" t="s">
        <v>273</v>
      </c>
      <c r="B19" s="79" t="s">
        <v>82</v>
      </c>
      <c r="C19" s="79" t="s">
        <v>84</v>
      </c>
      <c r="D19" s="79" t="s">
        <v>192</v>
      </c>
      <c r="E19" s="111">
        <v>8100</v>
      </c>
      <c r="F19" s="81"/>
      <c r="G19" s="111">
        <v>8100</v>
      </c>
      <c r="H19" s="65"/>
    </row>
    <row r="20" spans="1:8" ht="19.5" customHeight="1">
      <c r="A20" s="79" t="s">
        <v>273</v>
      </c>
      <c r="B20" s="79" t="s">
        <v>274</v>
      </c>
      <c r="C20" s="79" t="s">
        <v>84</v>
      </c>
      <c r="D20" s="79" t="s">
        <v>197</v>
      </c>
      <c r="E20" s="111">
        <v>12000</v>
      </c>
      <c r="F20" s="81"/>
      <c r="G20" s="111">
        <v>12000</v>
      </c>
      <c r="H20" s="65"/>
    </row>
    <row r="21" spans="1:8" ht="19.5" customHeight="1">
      <c r="A21" s="79" t="s">
        <v>273</v>
      </c>
      <c r="B21" s="79" t="s">
        <v>88</v>
      </c>
      <c r="C21" s="79" t="s">
        <v>84</v>
      </c>
      <c r="D21" s="79" t="s">
        <v>200</v>
      </c>
      <c r="E21" s="111">
        <v>219300</v>
      </c>
      <c r="F21" s="81"/>
      <c r="G21" s="111">
        <v>219300</v>
      </c>
      <c r="H21" s="65"/>
    </row>
    <row r="22" spans="1:8" ht="19.5" customHeight="1">
      <c r="A22" s="79" t="s">
        <v>273</v>
      </c>
      <c r="B22" s="79" t="s">
        <v>272</v>
      </c>
      <c r="C22" s="79" t="s">
        <v>84</v>
      </c>
      <c r="D22" s="79" t="s">
        <v>204</v>
      </c>
      <c r="E22" s="111">
        <v>30000</v>
      </c>
      <c r="F22" s="81"/>
      <c r="G22" s="111">
        <v>30000</v>
      </c>
      <c r="H22" s="65"/>
    </row>
    <row r="23" spans="1:8" ht="19.5" customHeight="1">
      <c r="A23" s="79" t="s">
        <v>273</v>
      </c>
      <c r="B23" s="79" t="s">
        <v>275</v>
      </c>
      <c r="C23" s="79" t="s">
        <v>84</v>
      </c>
      <c r="D23" s="79" t="s">
        <v>205</v>
      </c>
      <c r="E23" s="111">
        <v>15000</v>
      </c>
      <c r="F23" s="81"/>
      <c r="G23" s="111">
        <v>15000</v>
      </c>
      <c r="H23" s="65"/>
    </row>
    <row r="24" spans="1:8" ht="19.5" customHeight="1">
      <c r="A24" s="79" t="s">
        <v>273</v>
      </c>
      <c r="B24" s="79" t="s">
        <v>276</v>
      </c>
      <c r="C24" s="79" t="s">
        <v>84</v>
      </c>
      <c r="D24" s="79" t="s">
        <v>206</v>
      </c>
      <c r="E24" s="111">
        <v>16200</v>
      </c>
      <c r="F24" s="81"/>
      <c r="G24" s="111">
        <v>16200</v>
      </c>
      <c r="H24" s="65"/>
    </row>
    <row r="25" spans="1:8" ht="19.5" customHeight="1">
      <c r="A25" s="79" t="s">
        <v>273</v>
      </c>
      <c r="B25" s="79" t="s">
        <v>277</v>
      </c>
      <c r="C25" s="79" t="s">
        <v>84</v>
      </c>
      <c r="D25" s="79" t="s">
        <v>212</v>
      </c>
      <c r="E25" s="111">
        <v>15000</v>
      </c>
      <c r="F25" s="81"/>
      <c r="G25" s="111">
        <v>15000</v>
      </c>
      <c r="H25" s="65"/>
    </row>
    <row r="26" spans="1:7" ht="19.5" customHeight="1">
      <c r="A26" s="79" t="s">
        <v>273</v>
      </c>
      <c r="B26" s="79" t="s">
        <v>278</v>
      </c>
      <c r="C26" s="79" t="s">
        <v>84</v>
      </c>
      <c r="D26" s="79" t="s">
        <v>213</v>
      </c>
      <c r="E26" s="111">
        <v>82074</v>
      </c>
      <c r="F26" s="81"/>
      <c r="G26" s="111">
        <v>82074</v>
      </c>
    </row>
    <row r="27" spans="1:7" ht="19.5" customHeight="1">
      <c r="A27" s="79" t="s">
        <v>273</v>
      </c>
      <c r="B27" s="79" t="s">
        <v>279</v>
      </c>
      <c r="C27" s="79" t="s">
        <v>84</v>
      </c>
      <c r="D27" s="79" t="s">
        <v>215</v>
      </c>
      <c r="E27" s="111">
        <v>81906</v>
      </c>
      <c r="F27" s="81"/>
      <c r="G27" s="111">
        <v>81906</v>
      </c>
    </row>
    <row r="28" spans="1:7" ht="19.5" customHeight="1">
      <c r="A28" s="79" t="s">
        <v>273</v>
      </c>
      <c r="B28" s="79" t="s">
        <v>93</v>
      </c>
      <c r="C28" s="79" t="s">
        <v>84</v>
      </c>
      <c r="D28" s="79" t="s">
        <v>217</v>
      </c>
      <c r="E28" s="111">
        <v>82074</v>
      </c>
      <c r="F28" s="81"/>
      <c r="G28" s="111">
        <v>82074</v>
      </c>
    </row>
    <row r="29" spans="1:7" ht="19.5" customHeight="1">
      <c r="A29" s="29"/>
      <c r="B29" s="79"/>
      <c r="C29" s="79"/>
      <c r="D29" s="79" t="s">
        <v>170</v>
      </c>
      <c r="E29" s="80">
        <f>E30+E31+E32</f>
        <v>653940</v>
      </c>
      <c r="F29" s="80">
        <f>F30+F31+F32</f>
        <v>653940</v>
      </c>
      <c r="G29" s="80"/>
    </row>
    <row r="30" spans="1:7" ht="19.5" customHeight="1">
      <c r="A30" s="79" t="s">
        <v>280</v>
      </c>
      <c r="B30" s="79" t="s">
        <v>82</v>
      </c>
      <c r="C30" s="79" t="s">
        <v>84</v>
      </c>
      <c r="D30" s="79" t="s">
        <v>219</v>
      </c>
      <c r="E30" s="111">
        <v>77760</v>
      </c>
      <c r="F30" s="111">
        <v>77760</v>
      </c>
      <c r="G30" s="80"/>
    </row>
    <row r="31" spans="1:7" ht="19.5" customHeight="1">
      <c r="A31" s="79" t="s">
        <v>280</v>
      </c>
      <c r="B31" s="79" t="s">
        <v>281</v>
      </c>
      <c r="C31" s="79" t="s">
        <v>84</v>
      </c>
      <c r="D31" s="79" t="s">
        <v>222</v>
      </c>
      <c r="E31" s="111">
        <v>180</v>
      </c>
      <c r="F31" s="111">
        <v>180</v>
      </c>
      <c r="G31" s="80"/>
    </row>
    <row r="32" spans="1:7" ht="19.5" customHeight="1">
      <c r="A32" s="79" t="s">
        <v>280</v>
      </c>
      <c r="B32" s="79" t="s">
        <v>93</v>
      </c>
      <c r="C32" s="79" t="s">
        <v>84</v>
      </c>
      <c r="D32" s="79" t="s">
        <v>226</v>
      </c>
      <c r="E32" s="111">
        <v>576000</v>
      </c>
      <c r="F32" s="111">
        <v>576000</v>
      </c>
      <c r="G32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workbookViewId="0" topLeftCell="A1">
      <selection activeCell="F7" sqref="F7:F9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283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87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284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SUM(F7:F9)</f>
        <v>1300000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29" t="s">
        <v>90</v>
      </c>
      <c r="B7" s="29" t="s">
        <v>83</v>
      </c>
      <c r="C7" s="29" t="s">
        <v>93</v>
      </c>
      <c r="D7" s="91">
        <v>302108</v>
      </c>
      <c r="E7" s="92" t="s">
        <v>285</v>
      </c>
      <c r="F7" s="93">
        <v>150000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29" t="s">
        <v>90</v>
      </c>
      <c r="B8" s="29" t="s">
        <v>83</v>
      </c>
      <c r="C8" s="29" t="s">
        <v>93</v>
      </c>
      <c r="D8" s="91">
        <v>302108</v>
      </c>
      <c r="E8" s="92" t="s">
        <v>286</v>
      </c>
      <c r="F8" s="93">
        <v>1000000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29" t="s">
        <v>90</v>
      </c>
      <c r="B9" s="29" t="s">
        <v>83</v>
      </c>
      <c r="C9" s="29" t="s">
        <v>93</v>
      </c>
      <c r="D9" s="91">
        <v>302108</v>
      </c>
      <c r="E9" s="92" t="s">
        <v>287</v>
      </c>
      <c r="F9" s="93">
        <v>150000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lenovo</cp:lastModifiedBy>
  <cp:lastPrinted>2019-02-13T03:43:45Z</cp:lastPrinted>
  <dcterms:created xsi:type="dcterms:W3CDTF">2017-02-22T01:19:27Z</dcterms:created>
  <dcterms:modified xsi:type="dcterms:W3CDTF">2021-02-05T07:35:55Z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