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'3-2'!$A$1:$F$8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6">'3'!$A:$D,'3'!$1:$3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<sst xmlns="http://schemas.openxmlformats.org/spreadsheetml/2006/main" count="651" uniqueCount="326">
  <si>
    <t>表1</t>
  </si>
  <si>
    <t>部门收支总表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</si>
  <si>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</si>
  <si>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</si>
  <si>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</si>
  <si>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</si>
  <si>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</si>
  <si>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</si>
  <si>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</si>
  <si>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</si>
  <si>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</si>
  <si>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</si>
  <si>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</si>
  <si>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</si>
  <si>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</si>
  <si>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</si>
  <si>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</si>
  <si>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</si>
  <si>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</si>
  <si>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</si>
  <si>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</si>
  <si>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</si>
  <si>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</si>
  <si>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</si>
  <si>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</si>
  <si>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</si>
  <si>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</si>
  <si>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</si>
  <si>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</si>
  <si>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</si>
  <si>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</si>
  <si>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</si>
  <si>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</si>
  <si>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</si>
  <si>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</si>
  <si>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</si>
  <si>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</si>
  <si>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</si>
  <si>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</si>
  <si>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</si>
  <si>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</si>
  <si>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</si>
  <si>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</si>
  <si>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</si>
  <si>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</si>
  <si>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</si>
  <si>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</si>
  <si>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</si>
  <si>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</si>
  <si>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</si>
  <si>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</si>
  <si>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</si>
  <si>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</si>
  <si>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</si>
  <si>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</si>
  <si>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</si>
  <si>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</si>
  <si>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</si>
  <si>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</si>
  <si>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</si>
  <si>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</si>
  <si>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</si>
  <si>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</si>
  <si>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</si>
  <si>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</si>
  <si>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</si>
  <si>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</si>
  <si>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</si>
  <si>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</si>
  <si>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</si>
  <si>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</si>
  <si>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</si>
  <si>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</si>
  <si>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</si>
  <si>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</si>
  <si>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</si>
  <si>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</si>
  <si>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</si>
  <si>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</si>
  <si>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机关事业单位基本养老保险缴费支出</t>
  </si>
  <si>
    <t>210</t>
  </si>
  <si>
    <t>11</t>
  </si>
  <si>
    <t>02</t>
  </si>
  <si>
    <t>事业单位医疗</t>
  </si>
  <si>
    <t>03</t>
  </si>
  <si>
    <t>09</t>
  </si>
  <si>
    <t>12</t>
  </si>
  <si>
    <t>99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</si>
  <si>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</si>
  <si>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</si>
  <si>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</si>
  <si>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</si>
  <si>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</si>
  <si>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</si>
  <si>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</si>
  <si>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</si>
  <si>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</si>
  <si>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</si>
  <si>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</si>
  <si>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</si>
  <si>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</si>
  <si>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</si>
  <si>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</si>
  <si>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</si>
  <si>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</si>
  <si>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</si>
  <si>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</si>
  <si>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</si>
  <si>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</si>
  <si>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</si>
  <si>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</si>
  <si>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</si>
  <si>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</si>
  <si>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</si>
  <si>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</si>
  <si>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</si>
  <si>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</si>
  <si>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</si>
  <si>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</si>
  <si>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</si>
  <si>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</si>
  <si>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</si>
  <si>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</si>
  <si>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</si>
  <si>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</si>
  <si>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</si>
  <si>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</si>
  <si>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</si>
  <si>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</si>
  <si>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</si>
  <si>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</si>
  <si>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</si>
  <si>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</si>
  <si>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</si>
  <si>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</si>
  <si>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</si>
  <si>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</si>
  <si>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</si>
  <si>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</si>
  <si>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</si>
  <si>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</si>
  <si>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</si>
  <si>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</si>
  <si>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</si>
  <si>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</si>
  <si>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</si>
  <si>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</si>
  <si>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</si>
  <si>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</si>
  <si>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</si>
  <si>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其他工资福利支出</t>
  </si>
  <si>
    <t>会议费</t>
  </si>
  <si>
    <t>培训费</t>
  </si>
  <si>
    <t>公务接待费</t>
  </si>
  <si>
    <t>其他商品和服务支出</t>
  </si>
  <si>
    <t>509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</si>
  <si>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</si>
  <si>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</si>
  <si>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</si>
  <si>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</si>
  <si>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</si>
  <si>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</si>
  <si>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</si>
  <si>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</si>
  <si>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</si>
  <si>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</si>
  <si>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</si>
  <si>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</si>
  <si>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</si>
  <si>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</si>
  <si>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</si>
  <si>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</si>
  <si>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</si>
  <si>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</si>
  <si>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</si>
  <si>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</si>
  <si>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</si>
  <si>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</si>
  <si>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</si>
  <si>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</si>
  <si>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</si>
  <si>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</si>
  <si>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</si>
  <si>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</si>
  <si>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</si>
  <si>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</si>
  <si>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</si>
  <si>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</si>
  <si>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</si>
  <si>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</si>
  <si>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</si>
  <si>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</si>
  <si>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</si>
  <si>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</si>
  <si>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</si>
  <si>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</si>
  <si>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</si>
  <si>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</si>
  <si>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</si>
  <si>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</si>
  <si>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</si>
  <si>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</si>
  <si>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</si>
  <si>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</si>
  <si>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</si>
  <si>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</si>
  <si>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</si>
  <si>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</si>
  <si>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</si>
  <si>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</si>
  <si>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</si>
  <si>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</si>
  <si>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</si>
  <si>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</si>
  <si>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</si>
  <si>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</si>
  <si>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</si>
  <si>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</si>
  <si>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</si>
  <si>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</si>
  <si>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</si>
  <si>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</si>
  <si>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</si>
  <si>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</si>
  <si>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</si>
  <si>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</si>
  <si>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</si>
  <si>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</si>
  <si>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</si>
  <si>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</si>
  <si>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</si>
  <si>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</si>
  <si>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</si>
  <si>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</si>
  <si>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</si>
  <si>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</si>
  <si>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</si>
  <si>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</si>
  <si>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</si>
  <si>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</si>
  <si>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</si>
  <si>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</si>
  <si>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</si>
  <si>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</si>
  <si>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</si>
  <si>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</si>
  <si>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</si>
  <si>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</si>
  <si>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</si>
  <si>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</si>
  <si>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</si>
  <si>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</si>
  <si>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</si>
  <si>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</si>
  <si>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</si>
  <si>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</si>
  <si>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</si>
  <si>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13</t>
  </si>
  <si>
    <t>302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</si>
  <si>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</si>
  <si>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</si>
  <si>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</si>
  <si>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</si>
  <si>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</si>
  <si>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</si>
  <si>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</si>
  <si>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</si>
  <si>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</si>
  <si>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</si>
  <si>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</si>
  <si>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</si>
  <si>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</si>
  <si>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</si>
  <si>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</si>
  <si>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</si>
  <si>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</si>
  <si>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</si>
  <si>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</si>
  <si>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</si>
  <si>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</si>
  <si>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</si>
  <si>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</si>
  <si>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</si>
  <si>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</si>
  <si>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</t>
  </si>
  <si>
    <t>2021年预算数</t>
  </si>
  <si>
    <t>大竹县人民政府教育督导室</t>
  </si>
  <si>
    <r>
      <t>2</t>
    </r>
    <r>
      <rPr>
        <sz val="9"/>
        <rFont val="宋体"/>
        <family val="0"/>
      </rPr>
      <t>08120</t>
    </r>
  </si>
  <si>
    <r>
      <t>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</si>
  <si>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</si>
  <si>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t>其他教育管理事务支出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</si>
  <si>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</si>
  <si>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</si>
  <si>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2</t>
    </r>
  </si>
  <si>
    <t>事业单位离退休</t>
  </si>
  <si>
    <t>205</t>
  </si>
  <si>
    <t>其他教育管理事务支出</t>
  </si>
  <si>
    <t>事业单位离退休</t>
  </si>
  <si>
    <r>
      <t>2</t>
    </r>
    <r>
      <rPr>
        <sz val="9"/>
        <rFont val="宋体"/>
        <family val="0"/>
      </rPr>
      <t>08120</t>
    </r>
  </si>
  <si>
    <t>01</t>
  </si>
  <si>
    <t xml:space="preserve">    工资福利支出</t>
  </si>
  <si>
    <t>基本工资</t>
  </si>
  <si>
    <t>津贴补贴</t>
  </si>
  <si>
    <t>绩效工资</t>
  </si>
  <si>
    <t>机关事业养老单位基本养老保险缴费</t>
  </si>
  <si>
    <t>职工基本医疗保险缴费</t>
  </si>
  <si>
    <t>其他社会保障缴费</t>
  </si>
  <si>
    <t xml:space="preserve">  商品服务支出</t>
  </si>
  <si>
    <t>02</t>
  </si>
  <si>
    <t>社会福利和救助</t>
  </si>
  <si>
    <t>奖励金</t>
  </si>
  <si>
    <t>其他对个人和家庭的补助支出</t>
  </si>
  <si>
    <t>208</t>
  </si>
  <si>
    <t>05</t>
  </si>
  <si>
    <t>210</t>
  </si>
  <si>
    <t>11</t>
  </si>
  <si>
    <t>208120</t>
  </si>
  <si>
    <t>其他对个人和家庭的补助</t>
  </si>
  <si>
    <t>509</t>
  </si>
  <si>
    <t>205</t>
  </si>
  <si>
    <t>99</t>
  </si>
  <si>
    <t>办学（园）水平督导评估</t>
  </si>
  <si>
    <t>学区督查工作经费</t>
  </si>
  <si>
    <t xml:space="preserve">     大竹县人民政府教育督导室      </t>
  </si>
  <si>
    <t>报送日期：  2021 年2月1日</t>
  </si>
  <si>
    <t>大竹县县人民政府教育督导室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</si>
</sst>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42">
    <font>
      <sz val="9"/>
      <color indexed="8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2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1" fontId="0" fillId="0" borderId="0">
      <alignment/>
      <protection/>
    </xf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25" fillId="0" borderId="4" applyNumberFormat="0" applyFill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6" fillId="1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24" fillId="7" borderId="0" applyNumberFormat="0" applyBorder="0" applyAlignment="0" applyProtection="0"/>
    <xf numFmtId="0" fontId="27" fillId="12" borderId="8" applyNumberFormat="0" applyAlignment="0" applyProtection="0"/>
    <xf numFmtId="0" fontId="22" fillId="7" borderId="5" applyNumberFormat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0" fillId="4" borderId="9" applyNumberFormat="0" applyFont="0" applyAlignment="0" applyProtection="0"/>
  </cellStyleXfs>
  <cellXfs count="264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1" fontId="4" fillId="0" borderId="14" xfId="0" applyNumberFormat="1" applyFont="1" applyFill="1" applyBorder="1" applyAlignment="1">
      <alignment horizontal="centerContinuous" vertical="center"/>
    </xf>
    <xf numFmtId="1" fontId="4" fillId="0" borderId="15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2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12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0" fontId="4" fillId="12" borderId="0" xfId="0" applyNumberFormat="1" applyFont="1" applyFill="1" applyAlignment="1" applyProtection="1">
      <alignment vertical="center" wrapText="1"/>
      <protection/>
    </xf>
    <xf numFmtId="0" fontId="7" fillId="12" borderId="0" xfId="0" applyNumberFormat="1" applyFont="1" applyFill="1" applyAlignment="1" applyProtection="1">
      <alignment vertical="center" wrapText="1"/>
      <protection/>
    </xf>
    <xf numFmtId="0" fontId="8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9" fillId="12" borderId="0" xfId="0" applyNumberFormat="1" applyFont="1" applyFill="1" applyAlignment="1">
      <alignment/>
    </xf>
    <xf numFmtId="0" fontId="4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2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12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4" fillId="0" borderId="19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horizontal="center" vertical="center" wrapText="1"/>
      <protection/>
    </xf>
    <xf numFmtId="178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4" fillId="12" borderId="0" xfId="0" applyNumberFormat="1" applyFont="1" applyFill="1" applyAlignment="1">
      <alignment horizontal="center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12" borderId="16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horizontal="left" vertical="center" wrapText="1"/>
      <protection/>
    </xf>
    <xf numFmtId="178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8" fontId="4" fillId="0" borderId="19" xfId="0" applyNumberFormat="1" applyFont="1" applyFill="1" applyBorder="1" applyAlignment="1" applyProtection="1">
      <alignment vertical="center" wrapText="1"/>
      <protection/>
    </xf>
    <xf numFmtId="0" fontId="4" fillId="12" borderId="16" xfId="0" applyNumberFormat="1" applyFont="1" applyFill="1" applyBorder="1" applyAlignment="1" applyProtection="1">
      <alignment horizontal="centerContinuous" vertical="center"/>
      <protection/>
    </xf>
    <xf numFmtId="0" fontId="4" fillId="12" borderId="14" xfId="0" applyNumberFormat="1" applyFont="1" applyFill="1" applyBorder="1" applyAlignment="1" applyProtection="1">
      <alignment horizontal="centerContinuous" vertical="center"/>
      <protection/>
    </xf>
    <xf numFmtId="1" fontId="4" fillId="0" borderId="24" xfId="0" applyNumberFormat="1" applyFont="1" applyFill="1" applyBorder="1" applyAlignment="1" applyProtection="1">
      <alignment horizontal="centerContinuous" vertical="center"/>
      <protection/>
    </xf>
    <xf numFmtId="1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12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2" borderId="0" xfId="0" applyNumberFormat="1" applyFont="1" applyFill="1" applyBorder="1" applyAlignment="1">
      <alignment horizontal="right" vertical="center" wrapText="1"/>
    </xf>
    <xf numFmtId="178" fontId="0" fillId="12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5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 horizontal="center"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right"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178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right"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8" fontId="6" fillId="0" borderId="14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178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 horizont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12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12" borderId="0" xfId="0" applyNumberFormat="1" applyFont="1" applyFill="1" applyAlignment="1">
      <alignment horizontal="right" vertical="center"/>
    </xf>
    <xf numFmtId="0" fontId="6" fillId="12" borderId="0" xfId="0" applyNumberFormat="1" applyFont="1" applyFill="1" applyAlignment="1">
      <alignment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0" fontId="4" fillId="12" borderId="0" xfId="0" applyNumberFormat="1" applyFont="1" applyFill="1" applyAlignment="1" applyProtection="1">
      <alignment horizontal="right" vertical="center"/>
      <protection/>
    </xf>
    <xf numFmtId="178" fontId="15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 applyProtection="1">
      <alignment horizontal="left"/>
      <protection/>
    </xf>
    <xf numFmtId="178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81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178" fontId="41" fillId="0" borderId="16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 quotePrefix="1">
      <alignment horizontal="center" vertical="center" wrapText="1"/>
      <protection/>
    </xf>
    <xf numFmtId="178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14" xfId="0" applyNumberFormat="1" applyFont="1" applyFill="1" applyBorder="1" applyAlignment="1" applyProtection="1" quotePrefix="1">
      <alignment vertical="center" wrapText="1"/>
      <protection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Continuous" vertical="center" wrapText="1"/>
    </xf>
    <xf numFmtId="0" fontId="4" fillId="0" borderId="20" xfId="0" applyNumberFormat="1" applyFont="1" applyFill="1" applyBorder="1" applyAlignment="1">
      <alignment horizontal="centerContinuous" vertical="center" wrapText="1"/>
    </xf>
    <xf numFmtId="0" fontId="0" fillId="12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1" fontId="4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4" fillId="1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12" borderId="14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4" fillId="12" borderId="14" xfId="0" applyNumberFormat="1" applyFont="1" applyFill="1" applyBorder="1" applyAlignment="1" applyProtection="1">
      <alignment horizontal="center" vertical="center"/>
      <protection/>
    </xf>
    <xf numFmtId="0" fontId="4" fillId="12" borderId="16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12" borderId="15" xfId="0" applyNumberFormat="1" applyFont="1" applyFill="1" applyBorder="1" applyAlignment="1" applyProtection="1">
      <alignment horizontal="center" vertical="center"/>
      <protection/>
    </xf>
    <xf numFmtId="0" fontId="4" fillId="12" borderId="19" xfId="0" applyNumberFormat="1" applyFont="1" applyFill="1" applyBorder="1" applyAlignment="1" applyProtection="1">
      <alignment horizontal="center" vertical="center"/>
      <protection/>
    </xf>
    <xf numFmtId="0" fontId="4" fillId="12" borderId="2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 applyProtection="1">
      <alignment horizontal="center" vertical="center" wrapText="1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78" fontId="4" fillId="0" borderId="16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177"/>
    </row>
    <row r="2" ht="34.5" customHeight="1"/>
    <row r="3" ht="63.75" customHeight="1">
      <c r="A3" s="178" t="s">
        <v>323</v>
      </c>
    </row>
    <row r="4" ht="107.25" customHeight="1">
      <c r="A4" s="179" t="s">
        <v>284</v>
      </c>
    </row>
    <row r="5" ht="409.5" customHeight="1" hidden="1">
      <c r="A5" s="180">
        <v>3.637978807091713E-12</v>
      </c>
    </row>
    <row r="6" ht="22.5">
      <c r="A6" s="181"/>
    </row>
    <row r="7" ht="30.75" customHeight="1">
      <c r="A7" s="181"/>
    </row>
    <row r="8" ht="78" customHeight="1"/>
    <row r="9" ht="63" customHeight="1">
      <c r="A9" s="182" t="s">
        <v>324</v>
      </c>
    </row>
  </sheetData>
  <sheetProtection/>
  <printOptions/>
  <pageMargins left="0.71" right="0.71" top="1.03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zoomScalePageLayoutView="0" workbookViewId="0" topLeftCell="A1">
      <selection activeCell="C5" sqref="C5:C6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268</v>
      </c>
      <c r="I1" s="62"/>
    </row>
    <row r="2" spans="1:9" ht="25.5" customHeight="1">
      <c r="A2" s="200" t="s">
        <v>269</v>
      </c>
      <c r="B2" s="200"/>
      <c r="C2" s="200"/>
      <c r="D2" s="200"/>
      <c r="E2" s="200"/>
      <c r="F2" s="200"/>
      <c r="G2" s="200"/>
      <c r="H2" s="200"/>
      <c r="I2" s="62"/>
    </row>
    <row r="3" spans="1:9" ht="19.5" customHeight="1">
      <c r="A3" s="205" t="s">
        <v>286</v>
      </c>
      <c r="B3" s="205"/>
      <c r="C3" s="47"/>
      <c r="D3" s="47"/>
      <c r="E3" s="47"/>
      <c r="F3" s="47"/>
      <c r="G3" s="47"/>
      <c r="H3" s="7" t="s">
        <v>2</v>
      </c>
      <c r="I3" s="62"/>
    </row>
    <row r="4" spans="1:9" ht="19.5" customHeight="1">
      <c r="A4" s="223" t="s">
        <v>270</v>
      </c>
      <c r="B4" s="223" t="s">
        <v>271</v>
      </c>
      <c r="C4" s="207" t="s">
        <v>272</v>
      </c>
      <c r="D4" s="207"/>
      <c r="E4" s="207"/>
      <c r="F4" s="207"/>
      <c r="G4" s="207"/>
      <c r="H4" s="207"/>
      <c r="I4" s="62"/>
    </row>
    <row r="5" spans="1:9" ht="19.5" customHeight="1">
      <c r="A5" s="223"/>
      <c r="B5" s="223"/>
      <c r="C5" s="260" t="s">
        <v>53</v>
      </c>
      <c r="D5" s="239" t="s">
        <v>191</v>
      </c>
      <c r="E5" s="49" t="s">
        <v>273</v>
      </c>
      <c r="F5" s="50"/>
      <c r="G5" s="50"/>
      <c r="H5" s="227" t="s">
        <v>153</v>
      </c>
      <c r="I5" s="62"/>
    </row>
    <row r="6" spans="1:9" ht="33.75" customHeight="1">
      <c r="A6" s="224"/>
      <c r="B6" s="224"/>
      <c r="C6" s="261"/>
      <c r="D6" s="226"/>
      <c r="E6" s="51" t="s">
        <v>68</v>
      </c>
      <c r="F6" s="52" t="s">
        <v>274</v>
      </c>
      <c r="G6" s="53" t="s">
        <v>275</v>
      </c>
      <c r="H6" s="228"/>
      <c r="I6" s="62"/>
    </row>
    <row r="7" spans="1:9" ht="19.5" customHeight="1">
      <c r="A7" s="26"/>
      <c r="B7" s="72" t="s">
        <v>53</v>
      </c>
      <c r="C7" s="73">
        <f aca="true" t="shared" si="0" ref="C7:H7">SUM(C8)</f>
        <v>12960</v>
      </c>
      <c r="D7" s="73">
        <f t="shared" si="0"/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12960</v>
      </c>
      <c r="I7" s="63"/>
    </row>
    <row r="8" spans="1:9" ht="19.5" customHeight="1">
      <c r="A8" s="26" t="s">
        <v>316</v>
      </c>
      <c r="B8" s="27" t="s">
        <v>286</v>
      </c>
      <c r="C8" s="74">
        <f>D8+E8+H8</f>
        <v>12960</v>
      </c>
      <c r="D8" s="75">
        <v>0</v>
      </c>
      <c r="E8" s="75">
        <f>SUM(F8:G8)</f>
        <v>0</v>
      </c>
      <c r="F8" s="75">
        <v>0</v>
      </c>
      <c r="G8" s="73"/>
      <c r="H8" s="76">
        <v>12960</v>
      </c>
      <c r="I8" s="62"/>
    </row>
  </sheetData>
  <sheetProtection/>
  <mergeCells count="8">
    <mergeCell ref="A2:H2"/>
    <mergeCell ref="C4:H4"/>
    <mergeCell ref="A4:A6"/>
    <mergeCell ref="B4:B6"/>
    <mergeCell ref="C5:C6"/>
    <mergeCell ref="D5:D6"/>
    <mergeCell ref="H5:H6"/>
    <mergeCell ref="A3:B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1">
      <selection activeCell="E27" sqref="E2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276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200" t="s">
        <v>277</v>
      </c>
      <c r="B2" s="200"/>
      <c r="C2" s="200"/>
      <c r="D2" s="200"/>
      <c r="E2" s="200"/>
      <c r="F2" s="200"/>
      <c r="G2" s="200"/>
      <c r="H2" s="20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219" t="s">
        <v>286</v>
      </c>
      <c r="B3" s="219"/>
      <c r="C3" s="219"/>
      <c r="D3" s="219"/>
      <c r="E3" s="5"/>
      <c r="F3" s="6"/>
      <c r="G3" s="6"/>
      <c r="H3" s="7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52</v>
      </c>
      <c r="B4" s="8"/>
      <c r="C4" s="8"/>
      <c r="D4" s="9"/>
      <c r="E4" s="10"/>
      <c r="F4" s="207" t="s">
        <v>278</v>
      </c>
      <c r="G4" s="207"/>
      <c r="H4" s="20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2" t="s">
        <v>63</v>
      </c>
      <c r="B5" s="13"/>
      <c r="C5" s="14"/>
      <c r="D5" s="259" t="s">
        <v>64</v>
      </c>
      <c r="E5" s="204" t="s">
        <v>96</v>
      </c>
      <c r="F5" s="204" t="s">
        <v>53</v>
      </c>
      <c r="G5" s="204" t="s">
        <v>92</v>
      </c>
      <c r="H5" s="207" t="s">
        <v>93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73</v>
      </c>
      <c r="B6" s="17" t="s">
        <v>74</v>
      </c>
      <c r="C6" s="18" t="s">
        <v>75</v>
      </c>
      <c r="D6" s="262"/>
      <c r="E6" s="204"/>
      <c r="F6" s="204"/>
      <c r="G6" s="204"/>
      <c r="H6" s="207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3"/>
      <c r="B7" s="18"/>
      <c r="C7" s="18"/>
      <c r="D7" s="19"/>
      <c r="E7" s="48"/>
      <c r="F7" s="11">
        <f>SUM(G7:H7)</f>
        <v>0</v>
      </c>
      <c r="G7" s="15"/>
      <c r="H7" s="64">
        <f>SUM(H8:H10)</f>
        <v>0</v>
      </c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65"/>
      <c r="B8" s="66"/>
      <c r="C8" s="66"/>
      <c r="D8" s="67"/>
      <c r="E8" s="15"/>
      <c r="F8" s="68"/>
      <c r="G8" s="15"/>
      <c r="H8" s="68"/>
      <c r="I8" s="40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19.5" customHeight="1">
      <c r="A9" s="65"/>
      <c r="B9" s="66"/>
      <c r="C9" s="66"/>
      <c r="D9" s="67"/>
      <c r="E9" s="15"/>
      <c r="F9" s="68"/>
      <c r="G9" s="15"/>
      <c r="H9" s="68"/>
      <c r="I9" s="40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65"/>
      <c r="B10" s="66"/>
      <c r="C10" s="66"/>
      <c r="D10" s="69"/>
      <c r="E10" s="70"/>
      <c r="F10" s="71"/>
      <c r="G10" s="71"/>
      <c r="H10" s="71"/>
      <c r="I10" s="4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32"/>
      <c r="B11" s="32"/>
      <c r="C11" s="32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2"/>
      <c r="B12" s="32"/>
      <c r="C12" s="32"/>
      <c r="D12" s="32"/>
      <c r="E12" s="32"/>
      <c r="F12" s="32"/>
      <c r="G12" s="32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2"/>
      <c r="B13" s="32"/>
      <c r="C13" s="32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2"/>
      <c r="B14" s="32"/>
      <c r="C14" s="32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2"/>
      <c r="B15" s="32"/>
      <c r="C15" s="32"/>
      <c r="D15" s="32"/>
      <c r="E15" s="32"/>
      <c r="F15" s="32"/>
      <c r="G15" s="32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2"/>
      <c r="C16" s="32"/>
      <c r="D16" s="32"/>
      <c r="E16" s="33"/>
      <c r="F16" s="33"/>
      <c r="G16" s="33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2"/>
      <c r="D17" s="32"/>
      <c r="E17" s="33"/>
      <c r="F17" s="33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2"/>
      <c r="D18" s="32"/>
      <c r="E18" s="32"/>
      <c r="F18" s="32"/>
      <c r="G18" s="32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2"/>
      <c r="B19" s="32"/>
      <c r="C19" s="32"/>
      <c r="D19" s="32"/>
      <c r="E19" s="34"/>
      <c r="F19" s="34"/>
      <c r="G19" s="3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5"/>
      <c r="B20" s="35"/>
      <c r="C20" s="35"/>
      <c r="D20" s="35"/>
      <c r="E20" s="36"/>
      <c r="F20" s="36"/>
      <c r="G20" s="3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7"/>
      <c r="B21" s="37"/>
      <c r="C21" s="37"/>
      <c r="D21" s="37"/>
      <c r="E21" s="37"/>
      <c r="F21" s="37"/>
      <c r="G21" s="3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35"/>
      <c r="B22" s="35"/>
      <c r="C22" s="35"/>
      <c r="D22" s="35"/>
      <c r="E22" s="35"/>
      <c r="F22" s="35"/>
      <c r="G22" s="35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</row>
    <row r="23" spans="1:245" ht="19.5" customHeight="1">
      <c r="A23" s="39"/>
      <c r="B23" s="39"/>
      <c r="C23" s="39"/>
      <c r="D23" s="39"/>
      <c r="E23" s="39"/>
      <c r="F23" s="35"/>
      <c r="G23" s="35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ht="19.5" customHeight="1">
      <c r="A24" s="39"/>
      <c r="B24" s="39"/>
      <c r="C24" s="39"/>
      <c r="D24" s="39"/>
      <c r="E24" s="39"/>
      <c r="F24" s="35"/>
      <c r="G24" s="35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</row>
    <row r="25" spans="1:245" ht="19.5" customHeight="1">
      <c r="A25" s="39"/>
      <c r="B25" s="39"/>
      <c r="C25" s="39"/>
      <c r="D25" s="39"/>
      <c r="E25" s="39"/>
      <c r="F25" s="35"/>
      <c r="G25" s="35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</row>
    <row r="26" spans="1:245" ht="19.5" customHeight="1">
      <c r="A26" s="39"/>
      <c r="B26" s="39"/>
      <c r="C26" s="39"/>
      <c r="D26" s="39"/>
      <c r="E26" s="39"/>
      <c r="F26" s="35"/>
      <c r="G26" s="35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ht="19.5" customHeight="1">
      <c r="A27" s="39"/>
      <c r="B27" s="39"/>
      <c r="C27" s="39"/>
      <c r="D27" s="39"/>
      <c r="E27" s="39"/>
      <c r="F27" s="35"/>
      <c r="G27" s="35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ht="19.5" customHeight="1">
      <c r="A28" s="39"/>
      <c r="B28" s="39"/>
      <c r="C28" s="39"/>
      <c r="D28" s="39"/>
      <c r="E28" s="39"/>
      <c r="F28" s="35"/>
      <c r="G28" s="35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ht="19.5" customHeight="1">
      <c r="A29" s="39"/>
      <c r="B29" s="39"/>
      <c r="C29" s="39"/>
      <c r="D29" s="39"/>
      <c r="E29" s="39"/>
      <c r="F29" s="35"/>
      <c r="G29" s="35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ht="19.5" customHeight="1">
      <c r="A30" s="39"/>
      <c r="B30" s="39"/>
      <c r="C30" s="39"/>
      <c r="D30" s="39"/>
      <c r="E30" s="39"/>
      <c r="F30" s="35"/>
      <c r="G30" s="35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9"/>
      <c r="B31" s="39"/>
      <c r="C31" s="39"/>
      <c r="D31" s="39"/>
      <c r="E31" s="39"/>
      <c r="F31" s="35"/>
      <c r="G31" s="35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39"/>
      <c r="F32" s="35"/>
      <c r="G32" s="35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279</v>
      </c>
      <c r="I1" s="62"/>
    </row>
    <row r="2" spans="1:9" ht="25.5" customHeight="1">
      <c r="A2" s="200" t="s">
        <v>280</v>
      </c>
      <c r="B2" s="200"/>
      <c r="C2" s="200"/>
      <c r="D2" s="200"/>
      <c r="E2" s="200"/>
      <c r="F2" s="200"/>
      <c r="G2" s="200"/>
      <c r="H2" s="200"/>
      <c r="I2" s="62"/>
    </row>
    <row r="3" spans="1:9" ht="19.5" customHeight="1">
      <c r="A3" s="205" t="s">
        <v>286</v>
      </c>
      <c r="B3" s="205"/>
      <c r="C3" s="47"/>
      <c r="D3" s="47"/>
      <c r="E3" s="47"/>
      <c r="F3" s="47"/>
      <c r="G3" s="47"/>
      <c r="H3" s="7" t="s">
        <v>2</v>
      </c>
      <c r="I3" s="62"/>
    </row>
    <row r="4" spans="1:9" ht="19.5" customHeight="1">
      <c r="A4" s="223" t="s">
        <v>270</v>
      </c>
      <c r="B4" s="223" t="s">
        <v>271</v>
      </c>
      <c r="C4" s="207" t="s">
        <v>272</v>
      </c>
      <c r="D4" s="207"/>
      <c r="E4" s="207"/>
      <c r="F4" s="207"/>
      <c r="G4" s="207"/>
      <c r="H4" s="207"/>
      <c r="I4" s="62"/>
    </row>
    <row r="5" spans="1:9" ht="19.5" customHeight="1">
      <c r="A5" s="223"/>
      <c r="B5" s="223"/>
      <c r="C5" s="260" t="s">
        <v>53</v>
      </c>
      <c r="D5" s="239" t="s">
        <v>191</v>
      </c>
      <c r="E5" s="49" t="s">
        <v>273</v>
      </c>
      <c r="F5" s="50"/>
      <c r="G5" s="50"/>
      <c r="H5" s="227" t="s">
        <v>153</v>
      </c>
      <c r="I5" s="62"/>
    </row>
    <row r="6" spans="1:9" ht="33.75" customHeight="1">
      <c r="A6" s="224"/>
      <c r="B6" s="224"/>
      <c r="C6" s="261"/>
      <c r="D6" s="226"/>
      <c r="E6" s="51" t="s">
        <v>68</v>
      </c>
      <c r="F6" s="52" t="s">
        <v>274</v>
      </c>
      <c r="G6" s="53" t="s">
        <v>275</v>
      </c>
      <c r="H6" s="228"/>
      <c r="I6" s="62"/>
    </row>
    <row r="7" spans="1:9" ht="19.5" customHeight="1">
      <c r="A7" s="26"/>
      <c r="B7" s="27"/>
      <c r="C7" s="29"/>
      <c r="D7" s="54"/>
      <c r="E7" s="54"/>
      <c r="F7" s="54"/>
      <c r="G7" s="28"/>
      <c r="H7" s="55"/>
      <c r="I7" s="63"/>
    </row>
    <row r="8" spans="1:9" ht="19.5" customHeight="1">
      <c r="A8" s="26"/>
      <c r="B8" s="27"/>
      <c r="C8" s="29"/>
      <c r="D8" s="54"/>
      <c r="E8" s="54"/>
      <c r="F8" s="54"/>
      <c r="G8" s="28"/>
      <c r="H8" s="55"/>
      <c r="I8" s="63"/>
    </row>
    <row r="9" spans="1:9" ht="19.5" customHeight="1">
      <c r="A9" s="26"/>
      <c r="B9" s="27"/>
      <c r="C9" s="29"/>
      <c r="D9" s="54"/>
      <c r="E9" s="54"/>
      <c r="F9" s="54"/>
      <c r="G9" s="28"/>
      <c r="H9" s="55"/>
      <c r="I9" s="63"/>
    </row>
    <row r="10" spans="1:9" ht="19.5" customHeight="1">
      <c r="A10" s="26"/>
      <c r="B10" s="27"/>
      <c r="C10" s="29"/>
      <c r="D10" s="54"/>
      <c r="E10" s="54"/>
      <c r="F10" s="54"/>
      <c r="G10" s="28"/>
      <c r="H10" s="55"/>
      <c r="I10" s="63"/>
    </row>
    <row r="11" spans="1:9" ht="19.5" customHeight="1">
      <c r="A11" s="56"/>
      <c r="B11" s="56"/>
      <c r="C11" s="56"/>
      <c r="D11" s="56"/>
      <c r="E11" s="57"/>
      <c r="F11" s="56"/>
      <c r="G11" s="56"/>
      <c r="H11" s="58"/>
      <c r="I11" s="58"/>
    </row>
    <row r="12" spans="1:9" ht="19.5" customHeight="1">
      <c r="A12" s="56"/>
      <c r="B12" s="56"/>
      <c r="C12" s="56"/>
      <c r="D12" s="56"/>
      <c r="E12" s="57"/>
      <c r="F12" s="56"/>
      <c r="G12" s="56"/>
      <c r="H12" s="58"/>
      <c r="I12" s="58"/>
    </row>
    <row r="13" spans="1:9" ht="19.5" customHeight="1">
      <c r="A13" s="56"/>
      <c r="B13" s="56"/>
      <c r="C13" s="56"/>
      <c r="D13" s="56"/>
      <c r="E13" s="59"/>
      <c r="F13" s="56"/>
      <c r="G13" s="56"/>
      <c r="H13" s="58"/>
      <c r="I13" s="58"/>
    </row>
    <row r="14" spans="1:9" ht="19.5" customHeight="1">
      <c r="A14" s="56"/>
      <c r="B14" s="56"/>
      <c r="C14" s="56"/>
      <c r="D14" s="56"/>
      <c r="E14" s="59"/>
      <c r="F14" s="56"/>
      <c r="G14" s="56"/>
      <c r="H14" s="58"/>
      <c r="I14" s="58"/>
    </row>
    <row r="15" spans="1:9" ht="19.5" customHeight="1">
      <c r="A15" s="56"/>
      <c r="B15" s="56"/>
      <c r="C15" s="56"/>
      <c r="D15" s="56"/>
      <c r="E15" s="57"/>
      <c r="F15" s="56"/>
      <c r="G15" s="56"/>
      <c r="H15" s="58"/>
      <c r="I15" s="58"/>
    </row>
    <row r="16" spans="1:9" ht="19.5" customHeight="1">
      <c r="A16" s="56"/>
      <c r="B16" s="56"/>
      <c r="C16" s="56"/>
      <c r="D16" s="56"/>
      <c r="E16" s="57"/>
      <c r="F16" s="56"/>
      <c r="G16" s="56"/>
      <c r="H16" s="58"/>
      <c r="I16" s="58"/>
    </row>
    <row r="17" spans="1:9" ht="19.5" customHeight="1">
      <c r="A17" s="56"/>
      <c r="B17" s="56"/>
      <c r="C17" s="56"/>
      <c r="D17" s="56"/>
      <c r="E17" s="59"/>
      <c r="F17" s="56"/>
      <c r="G17" s="56"/>
      <c r="H17" s="58"/>
      <c r="I17" s="58"/>
    </row>
    <row r="18" spans="1:9" ht="19.5" customHeight="1">
      <c r="A18" s="56"/>
      <c r="B18" s="56"/>
      <c r="C18" s="56"/>
      <c r="D18" s="56"/>
      <c r="E18" s="59"/>
      <c r="F18" s="56"/>
      <c r="G18" s="56"/>
      <c r="H18" s="58"/>
      <c r="I18" s="58"/>
    </row>
    <row r="19" spans="1:9" ht="19.5" customHeight="1">
      <c r="A19" s="56"/>
      <c r="B19" s="56"/>
      <c r="C19" s="56"/>
      <c r="D19" s="56"/>
      <c r="E19" s="60"/>
      <c r="F19" s="56"/>
      <c r="G19" s="56"/>
      <c r="H19" s="58"/>
      <c r="I19" s="58"/>
    </row>
    <row r="20" spans="1:9" ht="19.5" customHeight="1">
      <c r="A20" s="56"/>
      <c r="B20" s="56"/>
      <c r="C20" s="56"/>
      <c r="D20" s="56"/>
      <c r="E20" s="57"/>
      <c r="F20" s="56"/>
      <c r="G20" s="56"/>
      <c r="H20" s="58"/>
      <c r="I20" s="58"/>
    </row>
    <row r="21" spans="1:9" ht="19.5" customHeight="1">
      <c r="A21" s="57"/>
      <c r="B21" s="57"/>
      <c r="C21" s="57"/>
      <c r="D21" s="57"/>
      <c r="E21" s="57"/>
      <c r="F21" s="56"/>
      <c r="G21" s="56"/>
      <c r="H21" s="58"/>
      <c r="I21" s="58"/>
    </row>
    <row r="22" spans="1:9" ht="19.5" customHeight="1">
      <c r="A22" s="58"/>
      <c r="B22" s="58"/>
      <c r="C22" s="58"/>
      <c r="D22" s="58"/>
      <c r="E22" s="61"/>
      <c r="F22" s="58"/>
      <c r="G22" s="58"/>
      <c r="H22" s="58"/>
      <c r="I22" s="58"/>
    </row>
    <row r="23" spans="1:9" ht="19.5" customHeight="1">
      <c r="A23" s="58"/>
      <c r="B23" s="58"/>
      <c r="C23" s="58"/>
      <c r="D23" s="58"/>
      <c r="E23" s="61"/>
      <c r="F23" s="58"/>
      <c r="G23" s="58"/>
      <c r="H23" s="58"/>
      <c r="I23" s="58"/>
    </row>
    <row r="24" spans="1:9" ht="19.5" customHeight="1">
      <c r="A24" s="58"/>
      <c r="B24" s="58"/>
      <c r="C24" s="58"/>
      <c r="D24" s="58"/>
      <c r="E24" s="61"/>
      <c r="F24" s="58"/>
      <c r="G24" s="58"/>
      <c r="H24" s="58"/>
      <c r="I24" s="58"/>
    </row>
    <row r="25" spans="1:9" ht="19.5" customHeight="1">
      <c r="A25" s="58"/>
      <c r="B25" s="58"/>
      <c r="C25" s="58"/>
      <c r="D25" s="58"/>
      <c r="E25" s="61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61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61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61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61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61"/>
      <c r="F30" s="58"/>
      <c r="G30" s="58"/>
      <c r="H30" s="58"/>
      <c r="I30" s="58"/>
    </row>
    <row r="31" spans="1:9" ht="19.5" customHeight="1">
      <c r="A31" s="58"/>
      <c r="B31" s="58"/>
      <c r="C31" s="58"/>
      <c r="D31" s="58"/>
      <c r="E31" s="61"/>
      <c r="F31" s="58"/>
      <c r="G31" s="58"/>
      <c r="H31" s="58"/>
      <c r="I31" s="58"/>
    </row>
  </sheetData>
  <sheetProtection/>
  <mergeCells count="8">
    <mergeCell ref="A2:H2"/>
    <mergeCell ref="C4:H4"/>
    <mergeCell ref="A4:A6"/>
    <mergeCell ref="B4:B6"/>
    <mergeCell ref="C5:C6"/>
    <mergeCell ref="D5:D6"/>
    <mergeCell ref="H5:H6"/>
    <mergeCell ref="A3:B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281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200" t="s">
        <v>282</v>
      </c>
      <c r="B2" s="200"/>
      <c r="C2" s="200"/>
      <c r="D2" s="200"/>
      <c r="E2" s="200"/>
      <c r="F2" s="200"/>
      <c r="G2" s="200"/>
      <c r="H2" s="20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219" t="s">
        <v>325</v>
      </c>
      <c r="B3" s="219"/>
      <c r="C3" s="219"/>
      <c r="D3" s="219"/>
      <c r="E3" s="5"/>
      <c r="F3" s="6"/>
      <c r="G3" s="6"/>
      <c r="H3" s="7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52</v>
      </c>
      <c r="B4" s="8"/>
      <c r="C4" s="8"/>
      <c r="D4" s="9"/>
      <c r="E4" s="10"/>
      <c r="F4" s="207" t="s">
        <v>283</v>
      </c>
      <c r="G4" s="207"/>
      <c r="H4" s="20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2" t="s">
        <v>63</v>
      </c>
      <c r="B5" s="13"/>
      <c r="C5" s="14"/>
      <c r="D5" s="259" t="s">
        <v>64</v>
      </c>
      <c r="E5" s="223" t="s">
        <v>96</v>
      </c>
      <c r="F5" s="204" t="s">
        <v>53</v>
      </c>
      <c r="G5" s="204" t="s">
        <v>92</v>
      </c>
      <c r="H5" s="207" t="s">
        <v>93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73</v>
      </c>
      <c r="B6" s="17" t="s">
        <v>74</v>
      </c>
      <c r="C6" s="18" t="s">
        <v>75</v>
      </c>
      <c r="D6" s="262"/>
      <c r="E6" s="224"/>
      <c r="F6" s="226"/>
      <c r="G6" s="226"/>
      <c r="H6" s="263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3"/>
      <c r="B7" s="18"/>
      <c r="C7" s="18"/>
      <c r="D7" s="19"/>
      <c r="E7" s="24"/>
      <c r="F7" s="21"/>
      <c r="G7" s="25"/>
      <c r="H7" s="22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s="1" customFormat="1" ht="19.5" customHeight="1">
      <c r="A8" s="26"/>
      <c r="B8" s="26"/>
      <c r="C8" s="26"/>
      <c r="D8" s="26"/>
      <c r="E8" s="27"/>
      <c r="F8" s="28"/>
      <c r="G8" s="29"/>
      <c r="H8" s="28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s="1" customFormat="1" ht="19.5" customHeight="1">
      <c r="A9" s="26"/>
      <c r="B9" s="26"/>
      <c r="C9" s="26"/>
      <c r="D9" s="26"/>
      <c r="E9" s="27"/>
      <c r="F9" s="28"/>
      <c r="G9" s="29"/>
      <c r="H9" s="28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s="1" customFormat="1" ht="19.5" customHeight="1">
      <c r="A10" s="26"/>
      <c r="B10" s="26"/>
      <c r="C10" s="26"/>
      <c r="D10" s="26"/>
      <c r="E10" s="27"/>
      <c r="F10" s="28"/>
      <c r="G10" s="29"/>
      <c r="H10" s="28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0"/>
      <c r="B12" s="30"/>
      <c r="C12" s="30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0"/>
      <c r="B13" s="30"/>
      <c r="C13" s="30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0"/>
      <c r="B15" s="30"/>
      <c r="C15" s="30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0"/>
      <c r="C16" s="30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0"/>
      <c r="D17" s="30"/>
      <c r="E17" s="32"/>
      <c r="F17" s="32"/>
      <c r="G17" s="32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0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0"/>
      <c r="B19" s="32"/>
      <c r="C19" s="30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0"/>
      <c r="B20" s="32"/>
      <c r="C20" s="32"/>
      <c r="D20" s="32"/>
      <c r="E20" s="32"/>
      <c r="F20" s="32"/>
      <c r="G20" s="32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32"/>
      <c r="B21" s="32"/>
      <c r="C21" s="32"/>
      <c r="D21" s="31"/>
      <c r="E21" s="31"/>
      <c r="F21" s="31"/>
      <c r="G21" s="31"/>
      <c r="H21" s="31"/>
      <c r="I21" s="32"/>
      <c r="J21" s="30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2"/>
      <c r="E23" s="32"/>
      <c r="F23" s="32"/>
      <c r="G23" s="32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3"/>
      <c r="F33" s="33"/>
      <c r="G33" s="33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3"/>
      <c r="F34" s="33"/>
      <c r="G34" s="33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4"/>
      <c r="F36" s="34"/>
      <c r="G36" s="34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showZeros="0"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8.66015625" defaultRowHeight="20.25" customHeight="1"/>
  <cols>
    <col min="1" max="1" width="60" style="0" customWidth="1"/>
    <col min="2" max="2" width="42.66015625" style="84" customWidth="1"/>
    <col min="3" max="3" width="52.66015625" style="0" customWidth="1"/>
    <col min="4" max="4" width="38.5" style="119" customWidth="1"/>
  </cols>
  <sheetData>
    <row r="1" spans="1:28" ht="20.25" customHeight="1">
      <c r="A1" s="120"/>
      <c r="B1" s="174"/>
      <c r="C1" s="120"/>
      <c r="D1" s="86" t="s">
        <v>0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20.25" customHeight="1">
      <c r="A2" s="200" t="s">
        <v>1</v>
      </c>
      <c r="B2" s="200"/>
      <c r="C2" s="200"/>
      <c r="D2" s="200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20.25" customHeight="1">
      <c r="A3" s="183" t="s">
        <v>286</v>
      </c>
      <c r="B3" s="175"/>
      <c r="C3" s="43"/>
      <c r="D3" s="88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1:28" ht="20.25" customHeight="1">
      <c r="A4" s="201" t="s">
        <v>3</v>
      </c>
      <c r="B4" s="202"/>
      <c r="C4" s="203" t="s">
        <v>4</v>
      </c>
      <c r="D4" s="203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24.75" customHeight="1">
      <c r="A5" s="124" t="s">
        <v>5</v>
      </c>
      <c r="B5" s="126" t="s">
        <v>285</v>
      </c>
      <c r="C5" s="124" t="s">
        <v>5</v>
      </c>
      <c r="D5" s="126" t="s">
        <v>285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</row>
    <row r="6" spans="1:28" ht="20.25" customHeight="1">
      <c r="A6" s="140" t="s">
        <v>6</v>
      </c>
      <c r="B6" s="133">
        <v>1891827</v>
      </c>
      <c r="C6" s="140" t="s">
        <v>7</v>
      </c>
      <c r="D6" s="13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</row>
    <row r="7" spans="1:28" ht="20.25" customHeight="1">
      <c r="A7" s="140" t="s">
        <v>8</v>
      </c>
      <c r="B7" s="133"/>
      <c r="C7" s="140" t="s">
        <v>9</v>
      </c>
      <c r="D7" s="133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</row>
    <row r="8" spans="1:28" ht="20.25" customHeight="1">
      <c r="A8" s="140" t="s">
        <v>10</v>
      </c>
      <c r="B8" s="133">
        <v>0</v>
      </c>
      <c r="C8" s="140" t="s">
        <v>11</v>
      </c>
      <c r="D8" s="133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</row>
    <row r="9" spans="1:28" ht="20.25" customHeight="1">
      <c r="A9" s="140" t="s">
        <v>12</v>
      </c>
      <c r="B9" s="133">
        <v>0</v>
      </c>
      <c r="C9" s="140" t="s">
        <v>13</v>
      </c>
      <c r="D9" s="133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:28" ht="20.25" customHeight="1">
      <c r="A10" s="140" t="s">
        <v>14</v>
      </c>
      <c r="B10" s="133">
        <v>0</v>
      </c>
      <c r="C10" s="140" t="s">
        <v>15</v>
      </c>
      <c r="D10" s="133">
        <v>1662129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</row>
    <row r="11" spans="1:28" ht="20.25" customHeight="1">
      <c r="A11" s="140" t="s">
        <v>16</v>
      </c>
      <c r="B11" s="133">
        <v>0</v>
      </c>
      <c r="C11" s="140" t="s">
        <v>17</v>
      </c>
      <c r="D11" s="133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28" ht="20.25" customHeight="1">
      <c r="A12" s="140"/>
      <c r="B12" s="133"/>
      <c r="C12" s="140" t="s">
        <v>18</v>
      </c>
      <c r="D12" s="133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</row>
    <row r="13" spans="1:28" ht="20.25" customHeight="1">
      <c r="A13" s="138"/>
      <c r="B13" s="133"/>
      <c r="C13" s="140" t="s">
        <v>19</v>
      </c>
      <c r="D13" s="133">
        <v>103722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28" ht="20.25" customHeight="1">
      <c r="A14" s="138"/>
      <c r="B14" s="133"/>
      <c r="C14" s="140" t="s">
        <v>20</v>
      </c>
      <c r="D14" s="133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</row>
    <row r="15" spans="1:28" ht="20.25" customHeight="1">
      <c r="A15" s="138"/>
      <c r="B15" s="133"/>
      <c r="C15" s="140" t="s">
        <v>21</v>
      </c>
      <c r="D15" s="133">
        <v>48184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 ht="20.25" customHeight="1">
      <c r="A16" s="138"/>
      <c r="B16" s="133"/>
      <c r="C16" s="140" t="s">
        <v>22</v>
      </c>
      <c r="D16" s="133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1:28" ht="20.25" customHeight="1">
      <c r="A17" s="138"/>
      <c r="B17" s="133"/>
      <c r="C17" s="140" t="s">
        <v>23</v>
      </c>
      <c r="D17" s="73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1:28" ht="20.25" customHeight="1">
      <c r="A18" s="138"/>
      <c r="B18" s="133"/>
      <c r="C18" s="140" t="s">
        <v>24</v>
      </c>
      <c r="D18" s="133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</row>
    <row r="19" spans="1:28" ht="20.25" customHeight="1">
      <c r="A19" s="138"/>
      <c r="B19" s="133"/>
      <c r="C19" s="140" t="s">
        <v>25</v>
      </c>
      <c r="D19" s="133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</row>
    <row r="20" spans="1:28" ht="20.25" customHeight="1">
      <c r="A20" s="138"/>
      <c r="B20" s="133"/>
      <c r="C20" s="140" t="s">
        <v>26</v>
      </c>
      <c r="D20" s="133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</row>
    <row r="21" spans="1:28" ht="20.25" customHeight="1">
      <c r="A21" s="138"/>
      <c r="B21" s="133"/>
      <c r="C21" s="140" t="s">
        <v>27</v>
      </c>
      <c r="D21" s="133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</row>
    <row r="22" spans="1:28" ht="20.25" customHeight="1">
      <c r="A22" s="138"/>
      <c r="B22" s="133"/>
      <c r="C22" s="140" t="s">
        <v>28</v>
      </c>
      <c r="D22" s="13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</row>
    <row r="23" spans="1:28" ht="20.25" customHeight="1">
      <c r="A23" s="138"/>
      <c r="B23" s="133"/>
      <c r="C23" s="140" t="s">
        <v>29</v>
      </c>
      <c r="D23" s="133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1:28" ht="20.25" customHeight="1">
      <c r="A24" s="138"/>
      <c r="B24" s="133"/>
      <c r="C24" s="140" t="s">
        <v>30</v>
      </c>
      <c r="D24" s="133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</row>
    <row r="25" spans="1:28" ht="20.25" customHeight="1">
      <c r="A25" s="138"/>
      <c r="B25" s="133"/>
      <c r="C25" s="140" t="s">
        <v>31</v>
      </c>
      <c r="D25" s="133">
        <v>77792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</row>
    <row r="26" spans="1:28" ht="20.25" customHeight="1">
      <c r="A26" s="140"/>
      <c r="B26" s="133"/>
      <c r="C26" s="140" t="s">
        <v>32</v>
      </c>
      <c r="D26" s="133">
        <v>0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</row>
    <row r="27" spans="1:28" ht="20.25" customHeight="1">
      <c r="A27" s="140"/>
      <c r="B27" s="133"/>
      <c r="C27" s="140" t="s">
        <v>33</v>
      </c>
      <c r="D27" s="133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ht="20.25" customHeight="1">
      <c r="A28" s="140"/>
      <c r="B28" s="133"/>
      <c r="C28" s="140" t="s">
        <v>34</v>
      </c>
      <c r="D28" s="133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</row>
    <row r="29" spans="1:28" ht="20.25" customHeight="1">
      <c r="A29" s="140"/>
      <c r="B29" s="133"/>
      <c r="C29" s="140" t="s">
        <v>35</v>
      </c>
      <c r="D29" s="133">
        <v>0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</row>
    <row r="30" spans="1:28" ht="20.25" customHeight="1">
      <c r="A30" s="140"/>
      <c r="B30" s="133"/>
      <c r="C30" s="140" t="s">
        <v>36</v>
      </c>
      <c r="D30" s="133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</row>
    <row r="31" spans="1:28" ht="20.25" customHeight="1">
      <c r="A31" s="140"/>
      <c r="B31" s="133"/>
      <c r="C31" s="140" t="s">
        <v>37</v>
      </c>
      <c r="D31" s="133">
        <v>0</v>
      </c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</row>
    <row r="32" spans="1:28" ht="20.25" customHeight="1">
      <c r="A32" s="140"/>
      <c r="B32" s="133"/>
      <c r="C32" s="140" t="s">
        <v>38</v>
      </c>
      <c r="D32" s="133">
        <v>0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</row>
    <row r="33" spans="1:28" ht="20.25" customHeight="1">
      <c r="A33" s="140"/>
      <c r="B33" s="133"/>
      <c r="C33" s="140" t="s">
        <v>39</v>
      </c>
      <c r="D33" s="133">
        <v>0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1:28" ht="20.25" customHeight="1">
      <c r="A34" s="140"/>
      <c r="B34" s="133"/>
      <c r="C34" s="140" t="s">
        <v>40</v>
      </c>
      <c r="D34" s="133">
        <v>0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</row>
    <row r="35" spans="1:28" ht="20.25" customHeight="1">
      <c r="A35" s="140"/>
      <c r="B35" s="133"/>
      <c r="C35" s="140"/>
      <c r="D35" s="146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</row>
    <row r="36" spans="1:28" ht="20.25" customHeight="1">
      <c r="A36" s="124" t="s">
        <v>41</v>
      </c>
      <c r="B36" s="146">
        <f>SUM(B6:B35)</f>
        <v>1891827</v>
      </c>
      <c r="C36" s="124" t="s">
        <v>42</v>
      </c>
      <c r="D36" s="146">
        <f>SUM(D6:D34)</f>
        <v>1891827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</row>
    <row r="37" spans="1:28" ht="20.25" customHeight="1">
      <c r="A37" s="140" t="s">
        <v>43</v>
      </c>
      <c r="B37" s="133">
        <v>0</v>
      </c>
      <c r="C37" s="140" t="s">
        <v>44</v>
      </c>
      <c r="D37" s="133">
        <v>0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</row>
    <row r="38" spans="1:28" ht="20.25" customHeight="1">
      <c r="A38" s="140" t="s">
        <v>45</v>
      </c>
      <c r="B38" s="133"/>
      <c r="C38" s="140" t="s">
        <v>46</v>
      </c>
      <c r="D38" s="133">
        <v>0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</row>
    <row r="39" spans="1:28" ht="20.25" customHeight="1">
      <c r="A39" s="140"/>
      <c r="B39" s="133"/>
      <c r="C39" s="140" t="s">
        <v>47</v>
      </c>
      <c r="D39" s="133">
        <v>0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1:28" ht="20.25" customHeight="1">
      <c r="A40" s="140"/>
      <c r="B40" s="146"/>
      <c r="C40" s="140"/>
      <c r="D40" s="14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28" ht="20.25" customHeight="1">
      <c r="A41" s="124" t="s">
        <v>48</v>
      </c>
      <c r="B41" s="146">
        <f>SUM(B36:B38)</f>
        <v>1891827</v>
      </c>
      <c r="C41" s="124" t="s">
        <v>49</v>
      </c>
      <c r="D41" s="146">
        <f>SUM(D36,D37,D39)</f>
        <v>1891827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</row>
    <row r="42" spans="1:28" ht="20.25" customHeight="1">
      <c r="A42" s="156"/>
      <c r="B42" s="176"/>
      <c r="C42" s="158"/>
      <c r="D42" s="121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</row>
  </sheetData>
  <sheetProtection/>
  <mergeCells count="3">
    <mergeCell ref="A2:D2"/>
    <mergeCell ref="A4:B4"/>
    <mergeCell ref="C4:D4"/>
  </mergeCells>
  <printOptions horizontalCentered="1" verticalCentered="1"/>
  <pageMargins left="0.15748031496062992" right="0.15748031496062992" top="0.5905511811023622" bottom="0.5905511811023622" header="0.5905511811023622" footer="0.3937007874015748"/>
  <pageSetup fitToHeight="1" fitToWidth="1" horizontalDpi="300" verticalDpi="300" orientation="landscape" paperSize="9" scale="57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5"/>
      <c r="T1" s="173" t="s">
        <v>50</v>
      </c>
    </row>
    <row r="2" spans="1:20" ht="19.5" customHeight="1">
      <c r="A2" s="200" t="s">
        <v>51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19.5" customHeight="1">
      <c r="A3" s="205" t="s">
        <v>286</v>
      </c>
      <c r="B3" s="205"/>
      <c r="C3" s="205"/>
      <c r="D3" s="205"/>
      <c r="E3" s="205"/>
      <c r="F3" s="47"/>
      <c r="G3" s="47"/>
      <c r="H3" s="47"/>
      <c r="I3" s="47"/>
      <c r="J3" s="106"/>
      <c r="K3" s="106"/>
      <c r="L3" s="106"/>
      <c r="M3" s="106"/>
      <c r="N3" s="106"/>
      <c r="O3" s="106"/>
      <c r="P3" s="106"/>
      <c r="Q3" s="106"/>
      <c r="R3" s="106"/>
      <c r="S3" s="35"/>
      <c r="T3" s="7" t="s">
        <v>2</v>
      </c>
    </row>
    <row r="4" spans="1:20" ht="19.5" customHeight="1">
      <c r="A4" s="12" t="s">
        <v>52</v>
      </c>
      <c r="B4" s="12"/>
      <c r="C4" s="12"/>
      <c r="D4" s="12"/>
      <c r="E4" s="12"/>
      <c r="F4" s="204" t="s">
        <v>53</v>
      </c>
      <c r="G4" s="207" t="s">
        <v>54</v>
      </c>
      <c r="H4" s="204" t="s">
        <v>55</v>
      </c>
      <c r="I4" s="204" t="s">
        <v>56</v>
      </c>
      <c r="J4" s="204" t="s">
        <v>57</v>
      </c>
      <c r="K4" s="204" t="s">
        <v>58</v>
      </c>
      <c r="L4" s="204"/>
      <c r="M4" s="206" t="s">
        <v>59</v>
      </c>
      <c r="N4" s="172" t="s">
        <v>60</v>
      </c>
      <c r="O4" s="172"/>
      <c r="P4" s="172"/>
      <c r="Q4" s="172"/>
      <c r="R4" s="172"/>
      <c r="S4" s="204" t="s">
        <v>61</v>
      </c>
      <c r="T4" s="204" t="s">
        <v>62</v>
      </c>
    </row>
    <row r="5" spans="1:20" ht="19.5" customHeight="1">
      <c r="A5" s="12" t="s">
        <v>63</v>
      </c>
      <c r="B5" s="12"/>
      <c r="C5" s="12"/>
      <c r="D5" s="204" t="s">
        <v>64</v>
      </c>
      <c r="E5" s="204" t="s">
        <v>65</v>
      </c>
      <c r="F5" s="204"/>
      <c r="G5" s="207"/>
      <c r="H5" s="204"/>
      <c r="I5" s="204"/>
      <c r="J5" s="204"/>
      <c r="K5" s="208" t="s">
        <v>66</v>
      </c>
      <c r="L5" s="204" t="s">
        <v>67</v>
      </c>
      <c r="M5" s="206"/>
      <c r="N5" s="204" t="s">
        <v>68</v>
      </c>
      <c r="O5" s="204" t="s">
        <v>69</v>
      </c>
      <c r="P5" s="204" t="s">
        <v>70</v>
      </c>
      <c r="Q5" s="204" t="s">
        <v>71</v>
      </c>
      <c r="R5" s="204" t="s">
        <v>72</v>
      </c>
      <c r="S5" s="204"/>
      <c r="T5" s="204"/>
    </row>
    <row r="6" spans="1:20" ht="30.75" customHeight="1">
      <c r="A6" s="170" t="s">
        <v>73</v>
      </c>
      <c r="B6" s="65" t="s">
        <v>74</v>
      </c>
      <c r="C6" s="170" t="s">
        <v>75</v>
      </c>
      <c r="D6" s="204"/>
      <c r="E6" s="204"/>
      <c r="F6" s="204"/>
      <c r="G6" s="207"/>
      <c r="H6" s="204"/>
      <c r="I6" s="204"/>
      <c r="J6" s="204"/>
      <c r="K6" s="208"/>
      <c r="L6" s="204"/>
      <c r="M6" s="206"/>
      <c r="N6" s="204"/>
      <c r="O6" s="204"/>
      <c r="P6" s="204"/>
      <c r="Q6" s="204"/>
      <c r="R6" s="204"/>
      <c r="S6" s="204"/>
      <c r="T6" s="204"/>
    </row>
    <row r="7" spans="1:20" ht="24" customHeight="1">
      <c r="A7" s="72"/>
      <c r="B7" s="72"/>
      <c r="C7" s="72"/>
      <c r="D7" s="72"/>
      <c r="E7" s="69" t="s">
        <v>53</v>
      </c>
      <c r="F7" s="171">
        <v>1891827</v>
      </c>
      <c r="G7" s="28">
        <f>SUM(G8:G12)</f>
        <v>0</v>
      </c>
      <c r="H7" s="171">
        <v>1891827</v>
      </c>
      <c r="I7" s="28">
        <f aca="true" t="shared" si="0" ref="I7:T7">SUM(I8:I12)</f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</row>
    <row r="8" spans="1:20" s="169" customFormat="1" ht="24" customHeight="1">
      <c r="A8" s="72" t="s">
        <v>76</v>
      </c>
      <c r="B8" s="184" t="s">
        <v>288</v>
      </c>
      <c r="C8" s="184" t="s">
        <v>289</v>
      </c>
      <c r="D8" s="184" t="s">
        <v>287</v>
      </c>
      <c r="E8" s="185" t="s">
        <v>290</v>
      </c>
      <c r="F8" s="171">
        <v>1582129</v>
      </c>
      <c r="G8" s="28"/>
      <c r="H8" s="171">
        <v>1582129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169" customFormat="1" ht="24" customHeight="1">
      <c r="A9" s="72" t="s">
        <v>76</v>
      </c>
      <c r="B9" s="72" t="s">
        <v>77</v>
      </c>
      <c r="C9" s="72" t="s">
        <v>77</v>
      </c>
      <c r="D9" s="184" t="s">
        <v>287</v>
      </c>
      <c r="E9" s="92" t="s">
        <v>79</v>
      </c>
      <c r="F9" s="171">
        <v>103722</v>
      </c>
      <c r="G9" s="28"/>
      <c r="H9" s="171">
        <v>103722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4" customHeight="1">
      <c r="A10" s="184" t="s">
        <v>291</v>
      </c>
      <c r="B10" s="184" t="s">
        <v>292</v>
      </c>
      <c r="C10" s="184" t="s">
        <v>293</v>
      </c>
      <c r="D10" s="184" t="s">
        <v>287</v>
      </c>
      <c r="E10" s="185" t="s">
        <v>294</v>
      </c>
      <c r="F10" s="171">
        <v>80000</v>
      </c>
      <c r="G10" s="28"/>
      <c r="H10" s="171">
        <v>80000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4" customHeight="1">
      <c r="A11" s="72" t="s">
        <v>80</v>
      </c>
      <c r="B11" s="72" t="s">
        <v>81</v>
      </c>
      <c r="C11" s="72" t="s">
        <v>82</v>
      </c>
      <c r="D11" s="184" t="s">
        <v>287</v>
      </c>
      <c r="E11" s="92" t="s">
        <v>83</v>
      </c>
      <c r="F11" s="171">
        <v>48184</v>
      </c>
      <c r="G11" s="28"/>
      <c r="H11" s="171">
        <v>48184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4" customHeight="1">
      <c r="A12" s="72" t="s">
        <v>88</v>
      </c>
      <c r="B12" s="72" t="s">
        <v>82</v>
      </c>
      <c r="C12" s="72" t="s">
        <v>78</v>
      </c>
      <c r="D12" s="184" t="s">
        <v>287</v>
      </c>
      <c r="E12" s="92" t="s">
        <v>89</v>
      </c>
      <c r="F12" s="171">
        <v>77792</v>
      </c>
      <c r="G12" s="28"/>
      <c r="H12" s="171">
        <v>77792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</sheetData>
  <sheetProtection/>
  <mergeCells count="20">
    <mergeCell ref="A2:T2"/>
    <mergeCell ref="K4:L4"/>
    <mergeCell ref="D5:D6"/>
    <mergeCell ref="E5:E6"/>
    <mergeCell ref="F4:F6"/>
    <mergeCell ref="S4:S6"/>
    <mergeCell ref="T4:T6"/>
    <mergeCell ref="G4:G6"/>
    <mergeCell ref="H4:H6"/>
    <mergeCell ref="I4:I6"/>
    <mergeCell ref="O5:O6"/>
    <mergeCell ref="P5:P6"/>
    <mergeCell ref="Q5:Q6"/>
    <mergeCell ref="R5:R6"/>
    <mergeCell ref="A3:E3"/>
    <mergeCell ref="M4:M6"/>
    <mergeCell ref="N5:N6"/>
    <mergeCell ref="J4:J6"/>
    <mergeCell ref="K5:K6"/>
    <mergeCell ref="L5:L6"/>
  </mergeCells>
  <printOptions horizontalCentered="1"/>
  <pageMargins left="0.16" right="0.16" top="0.59" bottom="0.59" header="0.59" footer="0.39"/>
  <pageSetup fitToHeight="100" horizontalDpi="600" verticalDpi="600" orientation="landscape" paperSize="9" scale="70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77" customWidth="1"/>
    <col min="7" max="7" width="18.66015625" style="77" customWidth="1"/>
    <col min="8" max="8" width="19.33203125" style="77" customWidth="1"/>
    <col min="9" max="9" width="15.33203125" style="0" customWidth="1"/>
    <col min="10" max="10" width="17.66015625" style="0" customWidth="1"/>
  </cols>
  <sheetData>
    <row r="1" spans="1:10" ht="19.5" customHeight="1">
      <c r="A1" s="43"/>
      <c r="B1" s="160"/>
      <c r="C1" s="160"/>
      <c r="D1" s="160"/>
      <c r="E1" s="160"/>
      <c r="F1" s="161"/>
      <c r="G1" s="161"/>
      <c r="H1" s="161"/>
      <c r="I1" s="160"/>
      <c r="J1" s="166" t="s">
        <v>90</v>
      </c>
    </row>
    <row r="2" spans="1:10" ht="19.5" customHeight="1">
      <c r="A2" s="200" t="s">
        <v>91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9.5" customHeight="1">
      <c r="A3" s="205" t="s">
        <v>286</v>
      </c>
      <c r="B3" s="205"/>
      <c r="C3" s="205"/>
      <c r="D3" s="205"/>
      <c r="E3" s="205"/>
      <c r="F3" s="161"/>
      <c r="G3" s="161"/>
      <c r="H3" s="161"/>
      <c r="I3" s="167"/>
      <c r="J3" s="7" t="s">
        <v>2</v>
      </c>
    </row>
    <row r="4" spans="1:10" ht="19.5" customHeight="1">
      <c r="A4" s="162" t="s">
        <v>52</v>
      </c>
      <c r="B4" s="162"/>
      <c r="C4" s="162"/>
      <c r="D4" s="162"/>
      <c r="E4" s="162"/>
      <c r="F4" s="210" t="s">
        <v>53</v>
      </c>
      <c r="G4" s="210" t="s">
        <v>92</v>
      </c>
      <c r="H4" s="209" t="s">
        <v>93</v>
      </c>
      <c r="I4" s="209" t="s">
        <v>94</v>
      </c>
      <c r="J4" s="209" t="s">
        <v>95</v>
      </c>
    </row>
    <row r="5" spans="1:10" ht="19.5" customHeight="1">
      <c r="A5" s="162" t="s">
        <v>63</v>
      </c>
      <c r="B5" s="162"/>
      <c r="C5" s="162"/>
      <c r="D5" s="209" t="s">
        <v>64</v>
      </c>
      <c r="E5" s="209" t="s">
        <v>96</v>
      </c>
      <c r="F5" s="210"/>
      <c r="G5" s="210"/>
      <c r="H5" s="209"/>
      <c r="I5" s="209"/>
      <c r="J5" s="209"/>
    </row>
    <row r="6" spans="1:10" ht="20.25" customHeight="1">
      <c r="A6" s="163" t="s">
        <v>73</v>
      </c>
      <c r="B6" s="163" t="s">
        <v>74</v>
      </c>
      <c r="C6" s="164" t="s">
        <v>75</v>
      </c>
      <c r="D6" s="209"/>
      <c r="E6" s="209"/>
      <c r="F6" s="210"/>
      <c r="G6" s="210"/>
      <c r="H6" s="209"/>
      <c r="I6" s="209"/>
      <c r="J6" s="209"/>
    </row>
    <row r="7" spans="1:10" ht="25.5" customHeight="1">
      <c r="A7" s="72"/>
      <c r="B7" s="72"/>
      <c r="C7" s="72"/>
      <c r="D7" s="72"/>
      <c r="E7" s="72" t="s">
        <v>53</v>
      </c>
      <c r="F7" s="165">
        <v>1891827</v>
      </c>
      <c r="G7" s="165">
        <v>1241827</v>
      </c>
      <c r="H7" s="165">
        <v>650000</v>
      </c>
      <c r="I7" s="168">
        <f>SUM(I8:I12)</f>
        <v>0</v>
      </c>
      <c r="J7" s="168">
        <f>SUM(J8:J12)</f>
        <v>0</v>
      </c>
    </row>
    <row r="8" spans="1:10" ht="25.5" customHeight="1">
      <c r="A8" s="72" t="s">
        <v>295</v>
      </c>
      <c r="B8" s="72" t="s">
        <v>78</v>
      </c>
      <c r="C8" s="72" t="s">
        <v>87</v>
      </c>
      <c r="D8" s="72" t="s">
        <v>298</v>
      </c>
      <c r="E8" s="92" t="s">
        <v>296</v>
      </c>
      <c r="F8" s="165">
        <v>1582129</v>
      </c>
      <c r="G8" s="165">
        <v>932129</v>
      </c>
      <c r="H8" s="68">
        <v>650000</v>
      </c>
      <c r="I8" s="28"/>
      <c r="J8" s="28"/>
    </row>
    <row r="9" spans="1:10" ht="25.5" customHeight="1">
      <c r="A9" s="72" t="s">
        <v>76</v>
      </c>
      <c r="B9" s="72" t="s">
        <v>77</v>
      </c>
      <c r="C9" s="72" t="s">
        <v>82</v>
      </c>
      <c r="D9" s="72" t="s">
        <v>298</v>
      </c>
      <c r="E9" s="92" t="s">
        <v>297</v>
      </c>
      <c r="F9" s="165">
        <v>80000</v>
      </c>
      <c r="G9" s="165">
        <v>80000</v>
      </c>
      <c r="H9" s="71"/>
      <c r="I9" s="28"/>
      <c r="J9" s="28"/>
    </row>
    <row r="10" spans="1:10" ht="25.5" customHeight="1">
      <c r="A10" s="72" t="s">
        <v>76</v>
      </c>
      <c r="B10" s="72" t="s">
        <v>77</v>
      </c>
      <c r="C10" s="72" t="s">
        <v>77</v>
      </c>
      <c r="D10" s="72" t="s">
        <v>298</v>
      </c>
      <c r="E10" s="92" t="s">
        <v>79</v>
      </c>
      <c r="F10" s="165">
        <v>103722</v>
      </c>
      <c r="G10" s="165">
        <v>103722</v>
      </c>
      <c r="H10" s="71"/>
      <c r="I10" s="28"/>
      <c r="J10" s="28"/>
    </row>
    <row r="11" spans="1:10" ht="25.5" customHeight="1">
      <c r="A11" s="72" t="s">
        <v>80</v>
      </c>
      <c r="B11" s="72" t="s">
        <v>81</v>
      </c>
      <c r="C11" s="72" t="s">
        <v>82</v>
      </c>
      <c r="D11" s="72" t="s">
        <v>298</v>
      </c>
      <c r="E11" s="92" t="s">
        <v>83</v>
      </c>
      <c r="F11" s="165">
        <v>48184</v>
      </c>
      <c r="G11" s="165">
        <v>48184</v>
      </c>
      <c r="H11" s="71"/>
      <c r="I11" s="28"/>
      <c r="J11" s="28"/>
    </row>
    <row r="12" spans="1:10" ht="25.5" customHeight="1">
      <c r="A12" s="72" t="s">
        <v>88</v>
      </c>
      <c r="B12" s="72" t="s">
        <v>82</v>
      </c>
      <c r="C12" s="72" t="s">
        <v>78</v>
      </c>
      <c r="D12" s="72" t="s">
        <v>298</v>
      </c>
      <c r="E12" s="92" t="s">
        <v>89</v>
      </c>
      <c r="F12" s="165">
        <v>77792</v>
      </c>
      <c r="G12" s="165">
        <v>77792</v>
      </c>
      <c r="H12" s="71"/>
      <c r="I12" s="28"/>
      <c r="J12" s="28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16" right="0.16" top="0.59" bottom="0.59" header="0.59" footer="0.39"/>
  <pageSetup fitToHeight="100" horizontalDpi="600" verticalDpi="600" orientation="landscape" paperSize="9" scale="93" r:id="rId1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9" sqref="B29"/>
    </sheetView>
  </sheetViews>
  <sheetFormatPr defaultColWidth="9.16015625" defaultRowHeight="11.25"/>
  <cols>
    <col min="1" max="1" width="51" style="0" customWidth="1"/>
    <col min="2" max="2" width="24.83203125" style="119" customWidth="1"/>
    <col min="3" max="3" width="53.5" style="0" customWidth="1"/>
    <col min="4" max="5" width="24.83203125" style="11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4.25">
      <c r="A1" s="120"/>
      <c r="B1" s="121"/>
      <c r="C1" s="120"/>
      <c r="D1" s="121"/>
      <c r="E1" s="121"/>
      <c r="F1" s="120"/>
      <c r="G1" s="120"/>
      <c r="H1" s="45" t="s">
        <v>97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:34" ht="22.5">
      <c r="A2" s="200" t="s">
        <v>98</v>
      </c>
      <c r="B2" s="200"/>
      <c r="C2" s="200"/>
      <c r="D2" s="200"/>
      <c r="E2" s="200"/>
      <c r="F2" s="200"/>
      <c r="G2" s="200"/>
      <c r="H2" s="200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ht="18" customHeight="1">
      <c r="A3" s="46" t="s">
        <v>286</v>
      </c>
      <c r="B3" s="122"/>
      <c r="C3" s="43"/>
      <c r="D3" s="123"/>
      <c r="E3" s="123"/>
      <c r="F3" s="43"/>
      <c r="G3" s="43"/>
      <c r="H3" s="7" t="s">
        <v>2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</row>
    <row r="4" spans="1:34" ht="18" customHeight="1">
      <c r="A4" s="201" t="s">
        <v>3</v>
      </c>
      <c r="B4" s="202"/>
      <c r="C4" s="201" t="s">
        <v>4</v>
      </c>
      <c r="D4" s="211"/>
      <c r="E4" s="211"/>
      <c r="F4" s="211"/>
      <c r="G4" s="211"/>
      <c r="H4" s="202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</row>
    <row r="5" spans="1:34" ht="18" customHeight="1">
      <c r="A5" s="124" t="s">
        <v>5</v>
      </c>
      <c r="B5" s="125" t="s">
        <v>285</v>
      </c>
      <c r="C5" s="124" t="s">
        <v>5</v>
      </c>
      <c r="D5" s="126" t="s">
        <v>53</v>
      </c>
      <c r="E5" s="125" t="s">
        <v>99</v>
      </c>
      <c r="F5" s="127" t="s">
        <v>100</v>
      </c>
      <c r="G5" s="124" t="s">
        <v>101</v>
      </c>
      <c r="H5" s="127" t="s">
        <v>102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</row>
    <row r="6" spans="1:34" ht="18" customHeight="1">
      <c r="A6" s="128" t="s">
        <v>103</v>
      </c>
      <c r="B6" s="129">
        <v>1891827</v>
      </c>
      <c r="C6" s="130" t="s">
        <v>104</v>
      </c>
      <c r="D6" s="129">
        <f>SUM(E6:H6)</f>
        <v>1891827</v>
      </c>
      <c r="E6" s="129">
        <f>SUM(E7:E35)</f>
        <v>1891827</v>
      </c>
      <c r="F6" s="131">
        <f>SUM(F7:F35)</f>
        <v>0</v>
      </c>
      <c r="G6" s="132">
        <f>SUM(G7:G35)</f>
        <v>0</v>
      </c>
      <c r="H6" s="132">
        <f>SUM(H7:H35)</f>
        <v>0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ht="18" customHeight="1">
      <c r="A7" s="128" t="s">
        <v>105</v>
      </c>
      <c r="B7" s="133">
        <v>1891827</v>
      </c>
      <c r="C7" s="130" t="s">
        <v>106</v>
      </c>
      <c r="D7" s="129">
        <f aca="true" t="shared" si="0" ref="D7:D35">SUM(E7:H7)</f>
        <v>0</v>
      </c>
      <c r="E7" s="134"/>
      <c r="F7" s="135">
        <v>0</v>
      </c>
      <c r="G7" s="136">
        <v>0</v>
      </c>
      <c r="H7" s="132">
        <v>0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ht="18" customHeight="1">
      <c r="A8" s="128" t="s">
        <v>107</v>
      </c>
      <c r="B8" s="133"/>
      <c r="C8" s="130" t="s">
        <v>108</v>
      </c>
      <c r="D8" s="129">
        <f t="shared" si="0"/>
        <v>0</v>
      </c>
      <c r="E8" s="134"/>
      <c r="F8" s="135">
        <v>0</v>
      </c>
      <c r="G8" s="136">
        <v>0</v>
      </c>
      <c r="H8" s="132">
        <v>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ht="18" customHeight="1">
      <c r="A9" s="128" t="s">
        <v>109</v>
      </c>
      <c r="B9" s="133"/>
      <c r="C9" s="130" t="s">
        <v>110</v>
      </c>
      <c r="D9" s="129">
        <f t="shared" si="0"/>
        <v>0</v>
      </c>
      <c r="E9" s="134"/>
      <c r="F9" s="135">
        <v>0</v>
      </c>
      <c r="G9" s="136">
        <v>0</v>
      </c>
      <c r="H9" s="132">
        <v>0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ht="18" customHeight="1">
      <c r="A10" s="128" t="s">
        <v>111</v>
      </c>
      <c r="B10" s="137"/>
      <c r="C10" s="130" t="s">
        <v>112</v>
      </c>
      <c r="D10" s="129">
        <f t="shared" si="0"/>
        <v>0</v>
      </c>
      <c r="E10" s="134"/>
      <c r="F10" s="135">
        <v>0</v>
      </c>
      <c r="G10" s="136">
        <v>0</v>
      </c>
      <c r="H10" s="132">
        <v>0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ht="18" customHeight="1">
      <c r="A11" s="128" t="s">
        <v>105</v>
      </c>
      <c r="B11" s="186"/>
      <c r="C11" s="130" t="s">
        <v>113</v>
      </c>
      <c r="D11" s="129">
        <f t="shared" si="0"/>
        <v>1662129</v>
      </c>
      <c r="E11" s="134">
        <v>1662129</v>
      </c>
      <c r="F11" s="135">
        <v>0</v>
      </c>
      <c r="G11" s="136">
        <v>0</v>
      </c>
      <c r="H11" s="132">
        <v>0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ht="18" customHeight="1">
      <c r="A12" s="128" t="s">
        <v>107</v>
      </c>
      <c r="B12" s="129"/>
      <c r="C12" s="130" t="s">
        <v>114</v>
      </c>
      <c r="D12" s="129">
        <f t="shared" si="0"/>
        <v>0</v>
      </c>
      <c r="E12" s="134"/>
      <c r="F12" s="135">
        <v>0</v>
      </c>
      <c r="G12" s="136">
        <v>0</v>
      </c>
      <c r="H12" s="132">
        <v>0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ht="18" customHeight="1">
      <c r="A13" s="128" t="s">
        <v>109</v>
      </c>
      <c r="B13" s="129"/>
      <c r="C13" s="130" t="s">
        <v>115</v>
      </c>
      <c r="D13" s="129">
        <f t="shared" si="0"/>
        <v>0</v>
      </c>
      <c r="E13" s="134"/>
      <c r="F13" s="135">
        <v>0</v>
      </c>
      <c r="G13" s="136">
        <v>0</v>
      </c>
      <c r="H13" s="132">
        <v>0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ht="18" customHeight="1">
      <c r="A14" s="128" t="s">
        <v>116</v>
      </c>
      <c r="B14" s="133"/>
      <c r="C14" s="130" t="s">
        <v>117</v>
      </c>
      <c r="D14" s="129">
        <v>103722</v>
      </c>
      <c r="E14" s="134">
        <v>103722</v>
      </c>
      <c r="F14" s="135">
        <v>0</v>
      </c>
      <c r="G14" s="136">
        <v>0</v>
      </c>
      <c r="H14" s="132">
        <v>0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ht="18" customHeight="1">
      <c r="A15" s="138"/>
      <c r="B15" s="139"/>
      <c r="C15" s="140" t="s">
        <v>118</v>
      </c>
      <c r="D15" s="129">
        <f t="shared" si="0"/>
        <v>0</v>
      </c>
      <c r="E15" s="134"/>
      <c r="F15" s="135">
        <v>0</v>
      </c>
      <c r="G15" s="136">
        <v>0</v>
      </c>
      <c r="H15" s="132">
        <v>0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ht="18" customHeight="1">
      <c r="A16" s="138"/>
      <c r="B16" s="133"/>
      <c r="C16" s="140" t="s">
        <v>119</v>
      </c>
      <c r="D16" s="129">
        <f t="shared" si="0"/>
        <v>48184</v>
      </c>
      <c r="E16" s="134">
        <v>48184</v>
      </c>
      <c r="F16" s="135">
        <v>0</v>
      </c>
      <c r="G16" s="136">
        <v>0</v>
      </c>
      <c r="H16" s="132">
        <v>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ht="18" customHeight="1">
      <c r="A17" s="138"/>
      <c r="B17" s="133"/>
      <c r="C17" s="140" t="s">
        <v>120</v>
      </c>
      <c r="D17" s="129">
        <f t="shared" si="0"/>
        <v>0</v>
      </c>
      <c r="E17" s="134">
        <v>0</v>
      </c>
      <c r="F17" s="135">
        <v>0</v>
      </c>
      <c r="G17" s="136">
        <v>0</v>
      </c>
      <c r="H17" s="132">
        <v>0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ht="18" customHeight="1">
      <c r="A18" s="138"/>
      <c r="B18" s="133"/>
      <c r="C18" s="140" t="s">
        <v>121</v>
      </c>
      <c r="D18" s="129">
        <f t="shared" si="0"/>
        <v>0</v>
      </c>
      <c r="E18" s="134">
        <v>0</v>
      </c>
      <c r="F18" s="141"/>
      <c r="G18" s="136">
        <v>0</v>
      </c>
      <c r="H18" s="132">
        <v>0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ht="18" customHeight="1">
      <c r="A19" s="138"/>
      <c r="B19" s="133"/>
      <c r="C19" s="140" t="s">
        <v>122</v>
      </c>
      <c r="D19" s="129">
        <f t="shared" si="0"/>
        <v>0</v>
      </c>
      <c r="E19" s="134"/>
      <c r="F19" s="135">
        <v>0</v>
      </c>
      <c r="G19" s="136">
        <v>0</v>
      </c>
      <c r="H19" s="132">
        <v>0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ht="18" customHeight="1">
      <c r="A20" s="138"/>
      <c r="B20" s="133"/>
      <c r="C20" s="140" t="s">
        <v>123</v>
      </c>
      <c r="D20" s="129">
        <f t="shared" si="0"/>
        <v>0</v>
      </c>
      <c r="E20" s="134">
        <v>0</v>
      </c>
      <c r="F20" s="135">
        <v>0</v>
      </c>
      <c r="G20" s="136">
        <v>0</v>
      </c>
      <c r="H20" s="132">
        <v>0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ht="18" customHeight="1">
      <c r="A21" s="138"/>
      <c r="B21" s="133"/>
      <c r="C21" s="140" t="s">
        <v>124</v>
      </c>
      <c r="D21" s="129">
        <f t="shared" si="0"/>
        <v>0</v>
      </c>
      <c r="E21" s="134">
        <v>0</v>
      </c>
      <c r="F21" s="135">
        <v>0</v>
      </c>
      <c r="G21" s="136">
        <v>0</v>
      </c>
      <c r="H21" s="132">
        <v>0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ht="18" customHeight="1">
      <c r="A22" s="138"/>
      <c r="B22" s="133"/>
      <c r="C22" s="140" t="s">
        <v>125</v>
      </c>
      <c r="D22" s="129">
        <f t="shared" si="0"/>
        <v>0</v>
      </c>
      <c r="E22" s="134">
        <v>0</v>
      </c>
      <c r="F22" s="135">
        <v>0</v>
      </c>
      <c r="G22" s="136">
        <v>0</v>
      </c>
      <c r="H22" s="132">
        <v>0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ht="18" customHeight="1">
      <c r="A23" s="138"/>
      <c r="B23" s="133"/>
      <c r="C23" s="140" t="s">
        <v>126</v>
      </c>
      <c r="D23" s="129">
        <f t="shared" si="0"/>
        <v>0</v>
      </c>
      <c r="E23" s="134">
        <v>0</v>
      </c>
      <c r="F23" s="135">
        <v>0</v>
      </c>
      <c r="G23" s="136">
        <v>0</v>
      </c>
      <c r="H23" s="132">
        <v>0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ht="18" customHeight="1">
      <c r="A24" s="138"/>
      <c r="B24" s="133"/>
      <c r="C24" s="140" t="s">
        <v>127</v>
      </c>
      <c r="D24" s="129">
        <f t="shared" si="0"/>
        <v>0</v>
      </c>
      <c r="E24" s="134"/>
      <c r="F24" s="135">
        <v>0</v>
      </c>
      <c r="G24" s="136">
        <v>0</v>
      </c>
      <c r="H24" s="132">
        <v>0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ht="18" customHeight="1">
      <c r="A25" s="138"/>
      <c r="B25" s="133"/>
      <c r="C25" s="140" t="s">
        <v>128</v>
      </c>
      <c r="D25" s="129">
        <f t="shared" si="0"/>
        <v>0</v>
      </c>
      <c r="E25" s="134"/>
      <c r="F25" s="141"/>
      <c r="G25" s="136">
        <v>0</v>
      </c>
      <c r="H25" s="132">
        <v>0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 ht="18" customHeight="1">
      <c r="A26" s="140"/>
      <c r="B26" s="133"/>
      <c r="C26" s="140" t="s">
        <v>129</v>
      </c>
      <c r="D26" s="129">
        <f t="shared" si="0"/>
        <v>77792</v>
      </c>
      <c r="E26" s="134">
        <v>77792</v>
      </c>
      <c r="F26" s="135">
        <v>0</v>
      </c>
      <c r="G26" s="136">
        <v>0</v>
      </c>
      <c r="H26" s="132">
        <v>0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</row>
    <row r="27" spans="1:34" ht="18" customHeight="1">
      <c r="A27" s="140"/>
      <c r="B27" s="133"/>
      <c r="C27" s="140" t="s">
        <v>130</v>
      </c>
      <c r="D27" s="129">
        <f t="shared" si="0"/>
        <v>0</v>
      </c>
      <c r="E27" s="134"/>
      <c r="F27" s="135">
        <v>0</v>
      </c>
      <c r="G27" s="136">
        <v>0</v>
      </c>
      <c r="H27" s="132">
        <v>0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</row>
    <row r="28" spans="1:34" ht="18" customHeight="1">
      <c r="A28" s="140"/>
      <c r="B28" s="133"/>
      <c r="C28" s="140" t="s">
        <v>131</v>
      </c>
      <c r="D28" s="129">
        <f t="shared" si="0"/>
        <v>0</v>
      </c>
      <c r="E28" s="134"/>
      <c r="F28" s="135">
        <v>0</v>
      </c>
      <c r="G28" s="136">
        <v>0</v>
      </c>
      <c r="H28" s="132">
        <v>0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</row>
    <row r="29" spans="1:34" ht="18" customHeight="1">
      <c r="A29" s="140"/>
      <c r="B29" s="133"/>
      <c r="C29" s="140" t="s">
        <v>132</v>
      </c>
      <c r="D29" s="129"/>
      <c r="E29" s="134"/>
      <c r="F29" s="135"/>
      <c r="G29" s="136"/>
      <c r="H29" s="132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</row>
    <row r="30" spans="1:34" ht="18" customHeight="1">
      <c r="A30" s="140"/>
      <c r="B30" s="133"/>
      <c r="C30" s="140" t="s">
        <v>133</v>
      </c>
      <c r="D30" s="129">
        <f t="shared" si="0"/>
        <v>0</v>
      </c>
      <c r="E30" s="134">
        <v>0</v>
      </c>
      <c r="F30" s="135">
        <v>0</v>
      </c>
      <c r="G30" s="136">
        <v>0</v>
      </c>
      <c r="H30" s="132">
        <v>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</row>
    <row r="31" spans="1:34" ht="18" customHeight="1">
      <c r="A31" s="140"/>
      <c r="B31" s="133"/>
      <c r="C31" s="140" t="s">
        <v>134</v>
      </c>
      <c r="D31" s="129">
        <f t="shared" si="0"/>
        <v>0</v>
      </c>
      <c r="E31" s="134">
        <v>0</v>
      </c>
      <c r="F31" s="135">
        <v>0</v>
      </c>
      <c r="G31" s="136">
        <v>0</v>
      </c>
      <c r="H31" s="132">
        <v>0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</row>
    <row r="32" spans="1:34" ht="18" customHeight="1">
      <c r="A32" s="140"/>
      <c r="B32" s="133"/>
      <c r="C32" s="140" t="s">
        <v>135</v>
      </c>
      <c r="D32" s="129">
        <f t="shared" si="0"/>
        <v>0</v>
      </c>
      <c r="E32" s="134">
        <v>0</v>
      </c>
      <c r="F32" s="135">
        <v>0</v>
      </c>
      <c r="G32" s="136">
        <v>0</v>
      </c>
      <c r="H32" s="132">
        <v>0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</row>
    <row r="33" spans="1:34" ht="18" customHeight="1">
      <c r="A33" s="140"/>
      <c r="B33" s="133"/>
      <c r="C33" s="140" t="s">
        <v>136</v>
      </c>
      <c r="D33" s="129">
        <f t="shared" si="0"/>
        <v>0</v>
      </c>
      <c r="E33" s="134">
        <v>0</v>
      </c>
      <c r="F33" s="135">
        <v>0</v>
      </c>
      <c r="G33" s="136">
        <v>0</v>
      </c>
      <c r="H33" s="132">
        <v>0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</row>
    <row r="34" spans="1:34" ht="18" customHeight="1">
      <c r="A34" s="140"/>
      <c r="B34" s="133"/>
      <c r="C34" s="140" t="s">
        <v>137</v>
      </c>
      <c r="D34" s="129">
        <f t="shared" si="0"/>
        <v>0</v>
      </c>
      <c r="E34" s="134">
        <v>0</v>
      </c>
      <c r="F34" s="135">
        <v>0</v>
      </c>
      <c r="G34" s="136">
        <v>0</v>
      </c>
      <c r="H34" s="132"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</row>
    <row r="35" spans="1:34" ht="18" customHeight="1">
      <c r="A35" s="140"/>
      <c r="B35" s="133"/>
      <c r="C35" s="140" t="s">
        <v>138</v>
      </c>
      <c r="D35" s="129">
        <f t="shared" si="0"/>
        <v>0</v>
      </c>
      <c r="E35" s="142">
        <v>0</v>
      </c>
      <c r="F35" s="143">
        <v>0</v>
      </c>
      <c r="G35" s="144">
        <v>0</v>
      </c>
      <c r="H35" s="145">
        <v>0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</row>
    <row r="36" spans="1:34" ht="18" customHeight="1">
      <c r="A36" s="124"/>
      <c r="B36" s="146"/>
      <c r="C36" s="124"/>
      <c r="D36" s="146"/>
      <c r="E36" s="147"/>
      <c r="F36" s="148"/>
      <c r="G36" s="149"/>
      <c r="H36" s="14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</row>
    <row r="37" spans="1:34" ht="18" customHeight="1">
      <c r="A37" s="140"/>
      <c r="B37" s="133"/>
      <c r="C37" s="140" t="s">
        <v>139</v>
      </c>
      <c r="D37" s="150">
        <f>SUM(E37:H37)</f>
        <v>0</v>
      </c>
      <c r="E37" s="142">
        <v>0</v>
      </c>
      <c r="F37" s="143">
        <v>0</v>
      </c>
      <c r="G37" s="144">
        <v>0</v>
      </c>
      <c r="H37" s="145">
        <v>0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</row>
    <row r="38" spans="1:34" ht="18" customHeight="1">
      <c r="A38" s="140"/>
      <c r="B38" s="146"/>
      <c r="C38" s="140"/>
      <c r="D38" s="146"/>
      <c r="E38" s="151"/>
      <c r="F38" s="152"/>
      <c r="G38" s="153"/>
      <c r="H38" s="153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:34" ht="18" customHeight="1">
      <c r="A39" s="124" t="s">
        <v>48</v>
      </c>
      <c r="B39" s="146">
        <f>SUM(B6,B10)</f>
        <v>1891827</v>
      </c>
      <c r="C39" s="124" t="s">
        <v>49</v>
      </c>
      <c r="D39" s="150">
        <f>SUM(E39:H39)</f>
        <v>1891827</v>
      </c>
      <c r="E39" s="146">
        <f>SUM(E7:E37)</f>
        <v>1891827</v>
      </c>
      <c r="F39" s="154">
        <f>SUM(F7:F37)</f>
        <v>0</v>
      </c>
      <c r="G39" s="155">
        <f>SUM(G7:G37)</f>
        <v>0</v>
      </c>
      <c r="H39" s="155">
        <f>SUM(H7:H37)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  <row r="40" spans="1:34" ht="14.25">
      <c r="A40" s="156"/>
      <c r="B40" s="157"/>
      <c r="C40" s="158"/>
      <c r="D40" s="121"/>
      <c r="E40" s="121"/>
      <c r="F40" s="158"/>
      <c r="G40" s="158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2"/>
  <sheetViews>
    <sheetView showZeros="0" tabSelected="1" zoomScalePageLayoutView="0" workbookViewId="0" topLeftCell="A4">
      <selection activeCell="D25" sqref="D25"/>
    </sheetView>
  </sheetViews>
  <sheetFormatPr defaultColWidth="9.16015625" defaultRowHeight="15" customHeight="1"/>
  <cols>
    <col min="1" max="1" width="6.5" style="0" customWidth="1"/>
    <col min="2" max="2" width="6.16015625" style="0" customWidth="1"/>
    <col min="3" max="3" width="10" style="0" bestFit="1" customWidth="1"/>
    <col min="4" max="4" width="36" style="0" customWidth="1"/>
    <col min="5" max="5" width="12.83203125" style="77" customWidth="1"/>
    <col min="6" max="6" width="11.66015625" style="77" customWidth="1"/>
    <col min="7" max="7" width="12.16015625" style="77" customWidth="1"/>
    <col min="8" max="8" width="11.5" style="77" customWidth="1"/>
    <col min="9" max="9" width="11.33203125" style="77" customWidth="1"/>
    <col min="10" max="10" width="7.83203125" style="77" customWidth="1"/>
    <col min="11" max="12" width="10" style="0" bestFit="1" customWidth="1"/>
    <col min="13" max="13" width="7.66015625" style="0" customWidth="1"/>
    <col min="14" max="14" width="10" style="0" bestFit="1" customWidth="1"/>
    <col min="15" max="15" width="10" style="0" customWidth="1"/>
    <col min="16" max="17" width="6" style="0" bestFit="1" customWidth="1"/>
    <col min="18" max="41" width="5.66015625" style="0" customWidth="1"/>
    <col min="42" max="253" width="10.66015625" style="0" customWidth="1"/>
  </cols>
  <sheetData>
    <row r="1" spans="1:253" ht="15" customHeight="1">
      <c r="A1" s="2"/>
      <c r="B1" s="3"/>
      <c r="C1" s="3"/>
      <c r="D1" s="3"/>
      <c r="E1" s="78"/>
      <c r="F1" s="78"/>
      <c r="G1" s="78"/>
      <c r="H1" s="78"/>
      <c r="I1" s="78"/>
      <c r="J1" s="78"/>
      <c r="K1" s="3"/>
      <c r="L1" s="3"/>
      <c r="M1" s="3"/>
      <c r="N1" s="3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8"/>
      <c r="AN1" s="38"/>
      <c r="AO1" s="113" t="s">
        <v>140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</row>
    <row r="2" spans="1:253" ht="15" customHeight="1">
      <c r="A2" s="200" t="s">
        <v>141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</row>
    <row r="3" spans="1:253" ht="15" customHeight="1">
      <c r="A3" s="219" t="s">
        <v>286</v>
      </c>
      <c r="B3" s="219"/>
      <c r="C3" s="219"/>
      <c r="D3" s="219"/>
      <c r="E3" s="78"/>
      <c r="F3" s="78"/>
      <c r="G3" s="78"/>
      <c r="H3" s="78"/>
      <c r="I3" s="78"/>
      <c r="J3" s="78"/>
      <c r="K3" s="106"/>
      <c r="L3" s="106"/>
      <c r="M3" s="106"/>
      <c r="N3" s="106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35"/>
      <c r="AJ3" s="35"/>
      <c r="AK3" s="35"/>
      <c r="AL3" s="35"/>
      <c r="AM3" s="38"/>
      <c r="AN3" s="38"/>
      <c r="AO3" s="114" t="s">
        <v>2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ht="15" customHeight="1">
      <c r="A4" s="12" t="s">
        <v>52</v>
      </c>
      <c r="B4" s="12"/>
      <c r="C4" s="97"/>
      <c r="D4" s="98"/>
      <c r="E4" s="212" t="s">
        <v>142</v>
      </c>
      <c r="F4" s="220" t="s">
        <v>143</v>
      </c>
      <c r="G4" s="221"/>
      <c r="H4" s="221"/>
      <c r="I4" s="221"/>
      <c r="J4" s="221"/>
      <c r="K4" s="221"/>
      <c r="L4" s="221"/>
      <c r="M4" s="221"/>
      <c r="N4" s="221"/>
      <c r="O4" s="222"/>
      <c r="P4" s="220" t="s">
        <v>144</v>
      </c>
      <c r="Q4" s="221"/>
      <c r="R4" s="221"/>
      <c r="S4" s="221"/>
      <c r="T4" s="221"/>
      <c r="U4" s="221"/>
      <c r="V4" s="221"/>
      <c r="W4" s="221"/>
      <c r="X4" s="221"/>
      <c r="Y4" s="222"/>
      <c r="Z4" s="109" t="s">
        <v>145</v>
      </c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ht="15" customHeight="1">
      <c r="A5" s="89" t="s">
        <v>63</v>
      </c>
      <c r="B5" s="89"/>
      <c r="C5" s="223" t="s">
        <v>64</v>
      </c>
      <c r="D5" s="223" t="s">
        <v>96</v>
      </c>
      <c r="E5" s="212"/>
      <c r="F5" s="214" t="s">
        <v>53</v>
      </c>
      <c r="G5" s="216" t="s">
        <v>146</v>
      </c>
      <c r="H5" s="217"/>
      <c r="I5" s="218"/>
      <c r="J5" s="216" t="s">
        <v>147</v>
      </c>
      <c r="K5" s="217"/>
      <c r="L5" s="218"/>
      <c r="M5" s="216" t="s">
        <v>148</v>
      </c>
      <c r="N5" s="217"/>
      <c r="O5" s="218"/>
      <c r="P5" s="214" t="s">
        <v>53</v>
      </c>
      <c r="Q5" s="216" t="s">
        <v>146</v>
      </c>
      <c r="R5" s="217"/>
      <c r="S5" s="218"/>
      <c r="T5" s="216" t="s">
        <v>147</v>
      </c>
      <c r="U5" s="217"/>
      <c r="V5" s="218"/>
      <c r="W5" s="216" t="s">
        <v>101</v>
      </c>
      <c r="X5" s="217"/>
      <c r="Y5" s="218"/>
      <c r="Z5" s="214" t="s">
        <v>53</v>
      </c>
      <c r="AA5" s="111" t="s">
        <v>146</v>
      </c>
      <c r="AB5" s="112"/>
      <c r="AC5" s="112"/>
      <c r="AD5" s="111" t="s">
        <v>147</v>
      </c>
      <c r="AE5" s="112"/>
      <c r="AF5" s="112"/>
      <c r="AG5" s="111" t="s">
        <v>148</v>
      </c>
      <c r="AH5" s="112"/>
      <c r="AI5" s="112"/>
      <c r="AJ5" s="111" t="s">
        <v>149</v>
      </c>
      <c r="AK5" s="112"/>
      <c r="AL5" s="112"/>
      <c r="AM5" s="111" t="s">
        <v>102</v>
      </c>
      <c r="AN5" s="112"/>
      <c r="AO5" s="112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36.75" customHeight="1">
      <c r="A6" s="21" t="s">
        <v>73</v>
      </c>
      <c r="B6" s="21" t="s">
        <v>74</v>
      </c>
      <c r="C6" s="224"/>
      <c r="D6" s="224"/>
      <c r="E6" s="213"/>
      <c r="F6" s="215"/>
      <c r="G6" s="99" t="s">
        <v>68</v>
      </c>
      <c r="H6" s="100" t="s">
        <v>92</v>
      </c>
      <c r="I6" s="100" t="s">
        <v>93</v>
      </c>
      <c r="J6" s="99" t="s">
        <v>68</v>
      </c>
      <c r="K6" s="100" t="s">
        <v>92</v>
      </c>
      <c r="L6" s="100" t="s">
        <v>93</v>
      </c>
      <c r="M6" s="99" t="s">
        <v>68</v>
      </c>
      <c r="N6" s="100" t="s">
        <v>92</v>
      </c>
      <c r="O6" s="20" t="s">
        <v>93</v>
      </c>
      <c r="P6" s="215"/>
      <c r="Q6" s="99" t="s">
        <v>68</v>
      </c>
      <c r="R6" s="21" t="s">
        <v>92</v>
      </c>
      <c r="S6" s="21" t="s">
        <v>93</v>
      </c>
      <c r="T6" s="99" t="s">
        <v>68</v>
      </c>
      <c r="U6" s="21" t="s">
        <v>92</v>
      </c>
      <c r="V6" s="20" t="s">
        <v>93</v>
      </c>
      <c r="W6" s="21" t="s">
        <v>68</v>
      </c>
      <c r="X6" s="21" t="s">
        <v>92</v>
      </c>
      <c r="Y6" s="21" t="s">
        <v>93</v>
      </c>
      <c r="Z6" s="215"/>
      <c r="AA6" s="99" t="s">
        <v>68</v>
      </c>
      <c r="AB6" s="21" t="s">
        <v>92</v>
      </c>
      <c r="AC6" s="21" t="s">
        <v>93</v>
      </c>
      <c r="AD6" s="99" t="s">
        <v>68</v>
      </c>
      <c r="AE6" s="21" t="s">
        <v>92</v>
      </c>
      <c r="AF6" s="21" t="s">
        <v>93</v>
      </c>
      <c r="AG6" s="99" t="s">
        <v>68</v>
      </c>
      <c r="AH6" s="100" t="s">
        <v>92</v>
      </c>
      <c r="AI6" s="100" t="s">
        <v>93</v>
      </c>
      <c r="AJ6" s="99" t="s">
        <v>68</v>
      </c>
      <c r="AK6" s="100" t="s">
        <v>92</v>
      </c>
      <c r="AL6" s="100" t="s">
        <v>93</v>
      </c>
      <c r="AM6" s="99" t="s">
        <v>68</v>
      </c>
      <c r="AN6" s="100" t="s">
        <v>92</v>
      </c>
      <c r="AO6" s="100" t="s">
        <v>93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253" s="96" customFormat="1" ht="15" customHeight="1">
      <c r="A7" s="75"/>
      <c r="B7" s="75"/>
      <c r="C7" s="101"/>
      <c r="D7" s="101" t="s">
        <v>53</v>
      </c>
      <c r="E7" s="75">
        <f>F7+P7+Z7</f>
        <v>1891827</v>
      </c>
      <c r="F7" s="75">
        <f>G7+J7+M7</f>
        <v>1891827</v>
      </c>
      <c r="G7" s="75">
        <f>H7+I7</f>
        <v>1891827</v>
      </c>
      <c r="H7" s="75">
        <f>H8+H17+H29+H31</f>
        <v>1241827</v>
      </c>
      <c r="I7" s="75">
        <f>I8+I17+I29</f>
        <v>650000</v>
      </c>
      <c r="J7" s="73">
        <v>0</v>
      </c>
      <c r="K7" s="101">
        <v>0</v>
      </c>
      <c r="L7" s="102">
        <v>0</v>
      </c>
      <c r="M7" s="108">
        <v>0</v>
      </c>
      <c r="N7" s="101">
        <v>0</v>
      </c>
      <c r="O7" s="102">
        <v>0</v>
      </c>
      <c r="P7" s="108">
        <v>0</v>
      </c>
      <c r="Q7" s="101">
        <v>0</v>
      </c>
      <c r="R7" s="101">
        <v>0</v>
      </c>
      <c r="S7" s="102">
        <v>0</v>
      </c>
      <c r="T7" s="108">
        <v>0</v>
      </c>
      <c r="U7" s="101">
        <v>0</v>
      </c>
      <c r="V7" s="101">
        <v>0</v>
      </c>
      <c r="W7" s="102">
        <v>0</v>
      </c>
      <c r="X7" s="108">
        <v>0</v>
      </c>
      <c r="Y7" s="102">
        <v>0</v>
      </c>
      <c r="Z7" s="108"/>
      <c r="AA7" s="101"/>
      <c r="AB7" s="101"/>
      <c r="AC7" s="102"/>
      <c r="AD7" s="108">
        <v>0</v>
      </c>
      <c r="AE7" s="101">
        <v>0</v>
      </c>
      <c r="AF7" s="102">
        <v>0</v>
      </c>
      <c r="AG7" s="108">
        <v>0</v>
      </c>
      <c r="AH7" s="101">
        <v>0</v>
      </c>
      <c r="AI7" s="102">
        <v>0</v>
      </c>
      <c r="AJ7" s="108"/>
      <c r="AK7" s="101"/>
      <c r="AL7" s="102"/>
      <c r="AM7" s="108">
        <v>0</v>
      </c>
      <c r="AN7" s="101">
        <v>0</v>
      </c>
      <c r="AO7" s="102">
        <v>0</v>
      </c>
      <c r="AP7" s="115"/>
      <c r="AQ7" s="116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96" customFormat="1" ht="15" customHeight="1">
      <c r="A8" s="75"/>
      <c r="B8" s="187"/>
      <c r="C8" s="101"/>
      <c r="D8" s="101" t="s">
        <v>300</v>
      </c>
      <c r="E8" s="75">
        <f>F8+P8+Z8</f>
        <v>1021962</v>
      </c>
      <c r="F8" s="75">
        <f>G8+J8+M8</f>
        <v>1021962</v>
      </c>
      <c r="G8" s="75">
        <f>SUM(H8:I8)</f>
        <v>1021962</v>
      </c>
      <c r="H8" s="75">
        <f>SUM(H9:H16)</f>
        <v>1021962</v>
      </c>
      <c r="I8" s="73">
        <f>SUM(I9:I12)</f>
        <v>0</v>
      </c>
      <c r="J8" s="73">
        <v>0</v>
      </c>
      <c r="K8" s="101">
        <v>0</v>
      </c>
      <c r="L8" s="102">
        <v>0</v>
      </c>
      <c r="M8" s="108">
        <v>0</v>
      </c>
      <c r="N8" s="101">
        <v>0</v>
      </c>
      <c r="O8" s="102">
        <v>0</v>
      </c>
      <c r="P8" s="108">
        <v>0</v>
      </c>
      <c r="Q8" s="101">
        <v>0</v>
      </c>
      <c r="R8" s="101">
        <v>0</v>
      </c>
      <c r="S8" s="102">
        <v>0</v>
      </c>
      <c r="T8" s="108">
        <v>0</v>
      </c>
      <c r="U8" s="101">
        <v>0</v>
      </c>
      <c r="V8" s="101">
        <v>0</v>
      </c>
      <c r="W8" s="102">
        <v>0</v>
      </c>
      <c r="X8" s="108">
        <v>0</v>
      </c>
      <c r="Y8" s="102">
        <v>0</v>
      </c>
      <c r="Z8" s="108"/>
      <c r="AA8" s="101"/>
      <c r="AB8" s="101"/>
      <c r="AC8" s="102"/>
      <c r="AD8" s="108">
        <v>0</v>
      </c>
      <c r="AE8" s="101">
        <v>0</v>
      </c>
      <c r="AF8" s="102">
        <v>0</v>
      </c>
      <c r="AG8" s="108">
        <v>0</v>
      </c>
      <c r="AH8" s="101">
        <v>0</v>
      </c>
      <c r="AI8" s="102">
        <v>0</v>
      </c>
      <c r="AJ8" s="108">
        <v>0</v>
      </c>
      <c r="AK8" s="101">
        <v>0</v>
      </c>
      <c r="AL8" s="102">
        <v>0</v>
      </c>
      <c r="AM8" s="108">
        <v>0</v>
      </c>
      <c r="AN8" s="101">
        <v>0</v>
      </c>
      <c r="AO8" s="102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96" customFormat="1" ht="15" customHeight="1">
      <c r="A9" s="75">
        <v>505</v>
      </c>
      <c r="B9" s="187" t="s">
        <v>299</v>
      </c>
      <c r="C9" s="101">
        <v>208120</v>
      </c>
      <c r="D9" s="102" t="s">
        <v>301</v>
      </c>
      <c r="E9" s="75">
        <f>F9+P9+Z9</f>
        <v>394188</v>
      </c>
      <c r="F9" s="75">
        <f>G9+J9+M9</f>
        <v>394188</v>
      </c>
      <c r="G9" s="75">
        <f>SUM(H9:I9)</f>
        <v>394188</v>
      </c>
      <c r="H9" s="75">
        <v>394188</v>
      </c>
      <c r="I9" s="73"/>
      <c r="J9" s="73">
        <v>0</v>
      </c>
      <c r="K9" s="101">
        <v>0</v>
      </c>
      <c r="L9" s="102">
        <v>0</v>
      </c>
      <c r="M9" s="108">
        <v>0</v>
      </c>
      <c r="N9" s="101">
        <v>0</v>
      </c>
      <c r="O9" s="102">
        <v>0</v>
      </c>
      <c r="P9" s="108">
        <v>0</v>
      </c>
      <c r="Q9" s="101">
        <v>0</v>
      </c>
      <c r="R9" s="101">
        <v>0</v>
      </c>
      <c r="S9" s="102">
        <v>0</v>
      </c>
      <c r="T9" s="108">
        <v>0</v>
      </c>
      <c r="U9" s="101">
        <v>0</v>
      </c>
      <c r="V9" s="101">
        <v>0</v>
      </c>
      <c r="W9" s="102">
        <v>0</v>
      </c>
      <c r="X9" s="108">
        <v>0</v>
      </c>
      <c r="Y9" s="102">
        <v>0</v>
      </c>
      <c r="Z9" s="108"/>
      <c r="AA9" s="101"/>
      <c r="AB9" s="101"/>
      <c r="AC9" s="102"/>
      <c r="AD9" s="108">
        <v>0</v>
      </c>
      <c r="AE9" s="101">
        <v>0</v>
      </c>
      <c r="AF9" s="102">
        <v>0</v>
      </c>
      <c r="AG9" s="108">
        <v>0</v>
      </c>
      <c r="AH9" s="101">
        <v>0</v>
      </c>
      <c r="AI9" s="102">
        <v>0</v>
      </c>
      <c r="AJ9" s="108">
        <v>0</v>
      </c>
      <c r="AK9" s="101">
        <v>0</v>
      </c>
      <c r="AL9" s="102">
        <v>0</v>
      </c>
      <c r="AM9" s="108">
        <v>0</v>
      </c>
      <c r="AN9" s="101">
        <v>0</v>
      </c>
      <c r="AO9" s="102">
        <v>0</v>
      </c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96" customFormat="1" ht="15" customHeight="1">
      <c r="A10" s="75">
        <v>505</v>
      </c>
      <c r="B10" s="187" t="s">
        <v>299</v>
      </c>
      <c r="C10" s="101">
        <v>208120</v>
      </c>
      <c r="D10" s="102" t="s">
        <v>302</v>
      </c>
      <c r="E10" s="75">
        <f aca="true" t="shared" si="0" ref="E10:E32">F10+P10+Z10</f>
        <v>8424</v>
      </c>
      <c r="F10" s="75">
        <f aca="true" t="shared" si="1" ref="F10:F32">G10+J10+M10</f>
        <v>8424</v>
      </c>
      <c r="G10" s="75">
        <f aca="true" t="shared" si="2" ref="G10:G32">SUM(H10:I10)</f>
        <v>8424</v>
      </c>
      <c r="H10" s="75">
        <v>8424</v>
      </c>
      <c r="I10" s="73"/>
      <c r="J10" s="73">
        <v>0</v>
      </c>
      <c r="K10" s="102">
        <v>0</v>
      </c>
      <c r="L10" s="102">
        <v>0</v>
      </c>
      <c r="M10" s="108">
        <v>0</v>
      </c>
      <c r="N10" s="101">
        <v>0</v>
      </c>
      <c r="O10" s="102">
        <v>0</v>
      </c>
      <c r="P10" s="108">
        <v>0</v>
      </c>
      <c r="Q10" s="101">
        <v>0</v>
      </c>
      <c r="R10" s="101">
        <v>0</v>
      </c>
      <c r="S10" s="102">
        <v>0</v>
      </c>
      <c r="T10" s="108">
        <v>0</v>
      </c>
      <c r="U10" s="101">
        <v>0</v>
      </c>
      <c r="V10" s="101">
        <v>0</v>
      </c>
      <c r="W10" s="102">
        <v>0</v>
      </c>
      <c r="X10" s="108">
        <v>0</v>
      </c>
      <c r="Y10" s="102">
        <v>0</v>
      </c>
      <c r="Z10" s="108"/>
      <c r="AA10" s="101"/>
      <c r="AB10" s="101"/>
      <c r="AC10" s="102"/>
      <c r="AD10" s="108">
        <v>0</v>
      </c>
      <c r="AE10" s="101">
        <v>0</v>
      </c>
      <c r="AF10" s="102">
        <v>0</v>
      </c>
      <c r="AG10" s="108">
        <v>0</v>
      </c>
      <c r="AH10" s="101">
        <v>0</v>
      </c>
      <c r="AI10" s="102">
        <v>0</v>
      </c>
      <c r="AJ10" s="108">
        <v>0</v>
      </c>
      <c r="AK10" s="101">
        <v>0</v>
      </c>
      <c r="AL10" s="102">
        <v>0</v>
      </c>
      <c r="AM10" s="108">
        <v>0</v>
      </c>
      <c r="AN10" s="101">
        <v>0</v>
      </c>
      <c r="AO10" s="102">
        <v>0</v>
      </c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96" customFormat="1" ht="15" customHeight="1">
      <c r="A11" s="75">
        <v>505</v>
      </c>
      <c r="B11" s="187" t="s">
        <v>299</v>
      </c>
      <c r="C11" s="101">
        <v>208120</v>
      </c>
      <c r="D11" s="103" t="s">
        <v>303</v>
      </c>
      <c r="E11" s="75">
        <f t="shared" si="0"/>
        <v>245652</v>
      </c>
      <c r="F11" s="75">
        <f t="shared" si="1"/>
        <v>245652</v>
      </c>
      <c r="G11" s="75">
        <f t="shared" si="2"/>
        <v>245652</v>
      </c>
      <c r="H11" s="75">
        <v>245652</v>
      </c>
      <c r="I11" s="73"/>
      <c r="J11" s="73">
        <v>0</v>
      </c>
      <c r="K11" s="102">
        <v>0</v>
      </c>
      <c r="L11" s="102">
        <v>0</v>
      </c>
      <c r="M11" s="108">
        <v>0</v>
      </c>
      <c r="N11" s="101">
        <v>0</v>
      </c>
      <c r="O11" s="102">
        <v>0</v>
      </c>
      <c r="P11" s="108">
        <v>0</v>
      </c>
      <c r="Q11" s="101">
        <v>0</v>
      </c>
      <c r="R11" s="101">
        <v>0</v>
      </c>
      <c r="S11" s="102">
        <v>0</v>
      </c>
      <c r="T11" s="108">
        <v>0</v>
      </c>
      <c r="U11" s="101">
        <v>0</v>
      </c>
      <c r="V11" s="101">
        <v>0</v>
      </c>
      <c r="W11" s="102">
        <v>0</v>
      </c>
      <c r="X11" s="108">
        <v>0</v>
      </c>
      <c r="Y11" s="102">
        <v>0</v>
      </c>
      <c r="Z11" s="108">
        <v>0</v>
      </c>
      <c r="AA11" s="101">
        <v>0</v>
      </c>
      <c r="AB11" s="101">
        <v>0</v>
      </c>
      <c r="AC11" s="102">
        <v>0</v>
      </c>
      <c r="AD11" s="108">
        <v>0</v>
      </c>
      <c r="AE11" s="101">
        <v>0</v>
      </c>
      <c r="AF11" s="102">
        <v>0</v>
      </c>
      <c r="AG11" s="108">
        <v>0</v>
      </c>
      <c r="AH11" s="101">
        <v>0</v>
      </c>
      <c r="AI11" s="102">
        <v>0</v>
      </c>
      <c r="AJ11" s="108">
        <v>0</v>
      </c>
      <c r="AK11" s="101">
        <v>0</v>
      </c>
      <c r="AL11" s="102">
        <v>0</v>
      </c>
      <c r="AM11" s="108">
        <v>0</v>
      </c>
      <c r="AN11" s="101">
        <v>0</v>
      </c>
      <c r="AO11" s="102">
        <v>0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96" customFormat="1" ht="15" customHeight="1">
      <c r="A12" s="75">
        <v>505</v>
      </c>
      <c r="B12" s="187" t="s">
        <v>299</v>
      </c>
      <c r="C12" s="101">
        <v>208120</v>
      </c>
      <c r="D12" s="102" t="s">
        <v>304</v>
      </c>
      <c r="E12" s="75">
        <f t="shared" si="0"/>
        <v>103722</v>
      </c>
      <c r="F12" s="75">
        <f t="shared" si="1"/>
        <v>103722</v>
      </c>
      <c r="G12" s="75">
        <f t="shared" si="2"/>
        <v>103722</v>
      </c>
      <c r="H12" s="75">
        <v>103722</v>
      </c>
      <c r="I12" s="73"/>
      <c r="J12" s="73">
        <v>0</v>
      </c>
      <c r="K12" s="102">
        <v>0</v>
      </c>
      <c r="L12" s="102">
        <v>0</v>
      </c>
      <c r="M12" s="108">
        <v>0</v>
      </c>
      <c r="N12" s="101">
        <v>0</v>
      </c>
      <c r="O12" s="102">
        <v>0</v>
      </c>
      <c r="P12" s="108">
        <v>0</v>
      </c>
      <c r="Q12" s="101">
        <v>0</v>
      </c>
      <c r="R12" s="101">
        <v>0</v>
      </c>
      <c r="S12" s="102">
        <v>0</v>
      </c>
      <c r="T12" s="108">
        <v>0</v>
      </c>
      <c r="U12" s="101">
        <v>0</v>
      </c>
      <c r="V12" s="101">
        <v>0</v>
      </c>
      <c r="W12" s="102">
        <v>0</v>
      </c>
      <c r="X12" s="108">
        <v>0</v>
      </c>
      <c r="Y12" s="102">
        <v>0</v>
      </c>
      <c r="Z12" s="108">
        <v>0</v>
      </c>
      <c r="AA12" s="101">
        <v>0</v>
      </c>
      <c r="AB12" s="101">
        <v>0</v>
      </c>
      <c r="AC12" s="102">
        <v>0</v>
      </c>
      <c r="AD12" s="108">
        <v>0</v>
      </c>
      <c r="AE12" s="101">
        <v>0</v>
      </c>
      <c r="AF12" s="102">
        <v>0</v>
      </c>
      <c r="AG12" s="108">
        <v>0</v>
      </c>
      <c r="AH12" s="101">
        <v>0</v>
      </c>
      <c r="AI12" s="102">
        <v>0</v>
      </c>
      <c r="AJ12" s="108">
        <v>0</v>
      </c>
      <c r="AK12" s="101">
        <v>0</v>
      </c>
      <c r="AL12" s="102">
        <v>0</v>
      </c>
      <c r="AM12" s="108">
        <v>0</v>
      </c>
      <c r="AN12" s="101">
        <v>0</v>
      </c>
      <c r="AO12" s="102">
        <v>0</v>
      </c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96" customFormat="1" ht="15" customHeight="1">
      <c r="A13" s="75">
        <v>505</v>
      </c>
      <c r="B13" s="187" t="s">
        <v>299</v>
      </c>
      <c r="C13" s="101">
        <v>208120</v>
      </c>
      <c r="D13" s="102" t="s">
        <v>305</v>
      </c>
      <c r="E13" s="75">
        <f>F13+P13+Z13</f>
        <v>45384</v>
      </c>
      <c r="F13" s="75">
        <f>G13+J13+M13</f>
        <v>45384</v>
      </c>
      <c r="G13" s="75">
        <f>SUM(H13:I13)</f>
        <v>45384</v>
      </c>
      <c r="H13" s="75">
        <v>45384</v>
      </c>
      <c r="I13" s="73"/>
      <c r="J13" s="73">
        <v>0</v>
      </c>
      <c r="K13" s="101">
        <v>0</v>
      </c>
      <c r="L13" s="102">
        <v>0</v>
      </c>
      <c r="M13" s="108">
        <v>0</v>
      </c>
      <c r="N13" s="101">
        <v>0</v>
      </c>
      <c r="O13" s="102">
        <v>0</v>
      </c>
      <c r="P13" s="108">
        <v>0</v>
      </c>
      <c r="Q13" s="101">
        <v>0</v>
      </c>
      <c r="R13" s="101">
        <v>0</v>
      </c>
      <c r="S13" s="102">
        <v>0</v>
      </c>
      <c r="T13" s="108">
        <v>0</v>
      </c>
      <c r="U13" s="101">
        <v>0</v>
      </c>
      <c r="V13" s="101">
        <v>0</v>
      </c>
      <c r="W13" s="102">
        <v>0</v>
      </c>
      <c r="X13" s="108">
        <v>0</v>
      </c>
      <c r="Y13" s="102">
        <v>0</v>
      </c>
      <c r="Z13" s="108"/>
      <c r="AA13" s="101"/>
      <c r="AB13" s="101"/>
      <c r="AC13" s="102"/>
      <c r="AD13" s="108">
        <v>0</v>
      </c>
      <c r="AE13" s="101">
        <v>0</v>
      </c>
      <c r="AF13" s="102">
        <v>0</v>
      </c>
      <c r="AG13" s="108">
        <v>0</v>
      </c>
      <c r="AH13" s="101">
        <v>0</v>
      </c>
      <c r="AI13" s="102">
        <v>0</v>
      </c>
      <c r="AJ13" s="108">
        <v>0</v>
      </c>
      <c r="AK13" s="101">
        <v>0</v>
      </c>
      <c r="AL13" s="102">
        <v>0</v>
      </c>
      <c r="AM13" s="108">
        <v>0</v>
      </c>
      <c r="AN13" s="101">
        <v>0</v>
      </c>
      <c r="AO13" s="102">
        <v>0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96" customFormat="1" ht="15" customHeight="1">
      <c r="A14" s="75">
        <v>505</v>
      </c>
      <c r="B14" s="187" t="s">
        <v>299</v>
      </c>
      <c r="C14" s="101">
        <v>208120</v>
      </c>
      <c r="D14" s="102" t="s">
        <v>306</v>
      </c>
      <c r="E14" s="75">
        <f>F14+P14+Z14</f>
        <v>2800</v>
      </c>
      <c r="F14" s="75">
        <f>G14+J14+M14</f>
        <v>2800</v>
      </c>
      <c r="G14" s="75">
        <f>SUM(H14:I14)</f>
        <v>2800</v>
      </c>
      <c r="H14" s="75">
        <v>2800</v>
      </c>
      <c r="I14" s="73"/>
      <c r="J14" s="73">
        <v>0</v>
      </c>
      <c r="K14" s="102">
        <v>0</v>
      </c>
      <c r="L14" s="102">
        <v>0</v>
      </c>
      <c r="M14" s="108">
        <v>0</v>
      </c>
      <c r="N14" s="101">
        <v>0</v>
      </c>
      <c r="O14" s="102">
        <v>0</v>
      </c>
      <c r="P14" s="108">
        <v>0</v>
      </c>
      <c r="Q14" s="101">
        <v>0</v>
      </c>
      <c r="R14" s="101">
        <v>0</v>
      </c>
      <c r="S14" s="102">
        <v>0</v>
      </c>
      <c r="T14" s="108">
        <v>0</v>
      </c>
      <c r="U14" s="101">
        <v>0</v>
      </c>
      <c r="V14" s="101">
        <v>0</v>
      </c>
      <c r="W14" s="102">
        <v>0</v>
      </c>
      <c r="X14" s="108">
        <v>0</v>
      </c>
      <c r="Y14" s="102">
        <v>0</v>
      </c>
      <c r="Z14" s="108"/>
      <c r="AA14" s="101"/>
      <c r="AB14" s="101"/>
      <c r="AC14" s="102"/>
      <c r="AD14" s="108">
        <v>0</v>
      </c>
      <c r="AE14" s="101">
        <v>0</v>
      </c>
      <c r="AF14" s="102">
        <v>0</v>
      </c>
      <c r="AG14" s="108">
        <v>0</v>
      </c>
      <c r="AH14" s="101">
        <v>0</v>
      </c>
      <c r="AI14" s="102">
        <v>0</v>
      </c>
      <c r="AJ14" s="108">
        <v>0</v>
      </c>
      <c r="AK14" s="101">
        <v>0</v>
      </c>
      <c r="AL14" s="102">
        <v>0</v>
      </c>
      <c r="AM14" s="108">
        <v>0</v>
      </c>
      <c r="AN14" s="101">
        <v>0</v>
      </c>
      <c r="AO14" s="102">
        <v>0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96" customFormat="1" ht="15" customHeight="1">
      <c r="A15" s="75">
        <v>505</v>
      </c>
      <c r="B15" s="187" t="s">
        <v>299</v>
      </c>
      <c r="C15" s="101">
        <v>208120</v>
      </c>
      <c r="D15" s="103" t="s">
        <v>89</v>
      </c>
      <c r="E15" s="75">
        <f>F15+P15+Z15</f>
        <v>77792</v>
      </c>
      <c r="F15" s="75">
        <f>G15+J15+M15</f>
        <v>77792</v>
      </c>
      <c r="G15" s="75">
        <f>SUM(H15:I15)</f>
        <v>77792</v>
      </c>
      <c r="H15" s="75">
        <v>77792</v>
      </c>
      <c r="I15" s="73"/>
      <c r="J15" s="73">
        <v>0</v>
      </c>
      <c r="K15" s="102">
        <v>0</v>
      </c>
      <c r="L15" s="102">
        <v>0</v>
      </c>
      <c r="M15" s="108">
        <v>0</v>
      </c>
      <c r="N15" s="101">
        <v>0</v>
      </c>
      <c r="O15" s="102">
        <v>0</v>
      </c>
      <c r="P15" s="108">
        <v>0</v>
      </c>
      <c r="Q15" s="101">
        <v>0</v>
      </c>
      <c r="R15" s="101">
        <v>0</v>
      </c>
      <c r="S15" s="102">
        <v>0</v>
      </c>
      <c r="T15" s="108">
        <v>0</v>
      </c>
      <c r="U15" s="101">
        <v>0</v>
      </c>
      <c r="V15" s="101">
        <v>0</v>
      </c>
      <c r="W15" s="102">
        <v>0</v>
      </c>
      <c r="X15" s="108">
        <v>0</v>
      </c>
      <c r="Y15" s="102">
        <v>0</v>
      </c>
      <c r="Z15" s="108">
        <v>0</v>
      </c>
      <c r="AA15" s="101">
        <v>0</v>
      </c>
      <c r="AB15" s="101">
        <v>0</v>
      </c>
      <c r="AC15" s="102">
        <v>0</v>
      </c>
      <c r="AD15" s="108">
        <v>0</v>
      </c>
      <c r="AE15" s="101">
        <v>0</v>
      </c>
      <c r="AF15" s="102">
        <v>0</v>
      </c>
      <c r="AG15" s="108">
        <v>0</v>
      </c>
      <c r="AH15" s="101">
        <v>0</v>
      </c>
      <c r="AI15" s="102">
        <v>0</v>
      </c>
      <c r="AJ15" s="108">
        <v>0</v>
      </c>
      <c r="AK15" s="101">
        <v>0</v>
      </c>
      <c r="AL15" s="102">
        <v>0</v>
      </c>
      <c r="AM15" s="108">
        <v>0</v>
      </c>
      <c r="AN15" s="101">
        <v>0</v>
      </c>
      <c r="AO15" s="102">
        <v>0</v>
      </c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96" customFormat="1" ht="15" customHeight="1">
      <c r="A16" s="75">
        <v>505</v>
      </c>
      <c r="B16" s="187" t="s">
        <v>299</v>
      </c>
      <c r="C16" s="101">
        <v>208120</v>
      </c>
      <c r="D16" s="102" t="s">
        <v>150</v>
      </c>
      <c r="E16" s="75">
        <f>F16+P16+Z16</f>
        <v>144000</v>
      </c>
      <c r="F16" s="75">
        <f>G16+J16+M16</f>
        <v>144000</v>
      </c>
      <c r="G16" s="75">
        <f>SUM(H16:I16)</f>
        <v>144000</v>
      </c>
      <c r="H16" s="75">
        <v>144000</v>
      </c>
      <c r="I16" s="73"/>
      <c r="J16" s="73">
        <v>0</v>
      </c>
      <c r="K16" s="102">
        <v>0</v>
      </c>
      <c r="L16" s="102">
        <v>0</v>
      </c>
      <c r="M16" s="108">
        <v>0</v>
      </c>
      <c r="N16" s="101">
        <v>0</v>
      </c>
      <c r="O16" s="102">
        <v>0</v>
      </c>
      <c r="P16" s="108">
        <v>0</v>
      </c>
      <c r="Q16" s="101">
        <v>0</v>
      </c>
      <c r="R16" s="101">
        <v>0</v>
      </c>
      <c r="S16" s="102">
        <v>0</v>
      </c>
      <c r="T16" s="108">
        <v>0</v>
      </c>
      <c r="U16" s="101">
        <v>0</v>
      </c>
      <c r="V16" s="101">
        <v>0</v>
      </c>
      <c r="W16" s="102">
        <v>0</v>
      </c>
      <c r="X16" s="108">
        <v>0</v>
      </c>
      <c r="Y16" s="102">
        <v>0</v>
      </c>
      <c r="Z16" s="108">
        <v>0</v>
      </c>
      <c r="AA16" s="101">
        <v>0</v>
      </c>
      <c r="AB16" s="101">
        <v>0</v>
      </c>
      <c r="AC16" s="102">
        <v>0</v>
      </c>
      <c r="AD16" s="108">
        <v>0</v>
      </c>
      <c r="AE16" s="101">
        <v>0</v>
      </c>
      <c r="AF16" s="102">
        <v>0</v>
      </c>
      <c r="AG16" s="108">
        <v>0</v>
      </c>
      <c r="AH16" s="101">
        <v>0</v>
      </c>
      <c r="AI16" s="102">
        <v>0</v>
      </c>
      <c r="AJ16" s="108">
        <v>0</v>
      </c>
      <c r="AK16" s="101">
        <v>0</v>
      </c>
      <c r="AL16" s="102">
        <v>0</v>
      </c>
      <c r="AM16" s="108">
        <v>0</v>
      </c>
      <c r="AN16" s="101">
        <v>0</v>
      </c>
      <c r="AO16" s="102">
        <v>0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96" customFormat="1" ht="15" customHeight="1">
      <c r="A17" s="75"/>
      <c r="B17" s="188"/>
      <c r="C17" s="101"/>
      <c r="D17" s="102" t="s">
        <v>307</v>
      </c>
      <c r="E17" s="75">
        <f t="shared" si="0"/>
        <v>789805</v>
      </c>
      <c r="F17" s="75">
        <f t="shared" si="1"/>
        <v>789805</v>
      </c>
      <c r="G17" s="75">
        <f t="shared" si="2"/>
        <v>789805</v>
      </c>
      <c r="H17" s="75">
        <f>SUM(H18:H28)</f>
        <v>139805</v>
      </c>
      <c r="I17" s="73">
        <f>SUM(I18:I28)</f>
        <v>650000</v>
      </c>
      <c r="J17" s="73">
        <v>0</v>
      </c>
      <c r="K17" s="102">
        <v>0</v>
      </c>
      <c r="L17" s="102">
        <v>0</v>
      </c>
      <c r="M17" s="108">
        <v>0</v>
      </c>
      <c r="N17" s="101">
        <v>0</v>
      </c>
      <c r="O17" s="102">
        <v>0</v>
      </c>
      <c r="P17" s="108">
        <v>0</v>
      </c>
      <c r="Q17" s="101">
        <v>0</v>
      </c>
      <c r="R17" s="101">
        <v>0</v>
      </c>
      <c r="S17" s="102">
        <v>0</v>
      </c>
      <c r="T17" s="108">
        <v>0</v>
      </c>
      <c r="U17" s="101">
        <v>0</v>
      </c>
      <c r="V17" s="101">
        <v>0</v>
      </c>
      <c r="W17" s="102">
        <v>0</v>
      </c>
      <c r="X17" s="108">
        <v>0</v>
      </c>
      <c r="Y17" s="102">
        <v>0</v>
      </c>
      <c r="Z17" s="108">
        <v>0</v>
      </c>
      <c r="AA17" s="101">
        <v>0</v>
      </c>
      <c r="AB17" s="101">
        <v>0</v>
      </c>
      <c r="AC17" s="102">
        <v>0</v>
      </c>
      <c r="AD17" s="108">
        <v>0</v>
      </c>
      <c r="AE17" s="101">
        <v>0</v>
      </c>
      <c r="AF17" s="102">
        <v>0</v>
      </c>
      <c r="AG17" s="108">
        <v>0</v>
      </c>
      <c r="AH17" s="101">
        <v>0</v>
      </c>
      <c r="AI17" s="102">
        <v>0</v>
      </c>
      <c r="AJ17" s="108">
        <v>0</v>
      </c>
      <c r="AK17" s="101">
        <v>0</v>
      </c>
      <c r="AL17" s="102">
        <v>0</v>
      </c>
      <c r="AM17" s="108">
        <v>0</v>
      </c>
      <c r="AN17" s="101">
        <v>0</v>
      </c>
      <c r="AO17" s="102">
        <v>0</v>
      </c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96" customFormat="1" ht="15" customHeight="1">
      <c r="A18" s="75">
        <v>505</v>
      </c>
      <c r="B18" s="188" t="s">
        <v>308</v>
      </c>
      <c r="C18" s="101">
        <v>208120</v>
      </c>
      <c r="D18" s="102" t="s">
        <v>181</v>
      </c>
      <c r="E18" s="75">
        <f t="shared" si="0"/>
        <v>70000</v>
      </c>
      <c r="F18" s="75">
        <f t="shared" si="1"/>
        <v>70000</v>
      </c>
      <c r="G18" s="75">
        <f t="shared" si="2"/>
        <v>70000</v>
      </c>
      <c r="H18" s="75">
        <v>20000</v>
      </c>
      <c r="I18" s="73">
        <v>50000</v>
      </c>
      <c r="J18" s="73"/>
      <c r="K18" s="102"/>
      <c r="L18" s="102"/>
      <c r="M18" s="108"/>
      <c r="N18" s="101"/>
      <c r="O18" s="102"/>
      <c r="P18" s="108"/>
      <c r="Q18" s="101"/>
      <c r="R18" s="101"/>
      <c r="S18" s="102"/>
      <c r="T18" s="108"/>
      <c r="U18" s="101"/>
      <c r="V18" s="101"/>
      <c r="W18" s="102"/>
      <c r="X18" s="108"/>
      <c r="Y18" s="102"/>
      <c r="Z18" s="108"/>
      <c r="AA18" s="101"/>
      <c r="AB18" s="101"/>
      <c r="AC18" s="102"/>
      <c r="AD18" s="108"/>
      <c r="AE18" s="101"/>
      <c r="AF18" s="102"/>
      <c r="AG18" s="108"/>
      <c r="AH18" s="101"/>
      <c r="AI18" s="102"/>
      <c r="AJ18" s="108"/>
      <c r="AK18" s="101"/>
      <c r="AL18" s="102"/>
      <c r="AM18" s="108"/>
      <c r="AN18" s="101"/>
      <c r="AO18" s="102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96" customFormat="1" ht="15" customHeight="1">
      <c r="A19" s="75">
        <v>505</v>
      </c>
      <c r="B19" s="188" t="s">
        <v>308</v>
      </c>
      <c r="C19" s="101">
        <v>208120</v>
      </c>
      <c r="D19" s="102" t="s">
        <v>182</v>
      </c>
      <c r="E19" s="75">
        <f t="shared" si="0"/>
        <v>17860</v>
      </c>
      <c r="F19" s="75">
        <f t="shared" si="1"/>
        <v>17860</v>
      </c>
      <c r="G19" s="75">
        <f t="shared" si="2"/>
        <v>17860</v>
      </c>
      <c r="H19" s="75">
        <v>860</v>
      </c>
      <c r="I19" s="73">
        <v>17000</v>
      </c>
      <c r="J19" s="73"/>
      <c r="K19" s="102"/>
      <c r="L19" s="102"/>
      <c r="M19" s="108"/>
      <c r="N19" s="101"/>
      <c r="O19" s="102"/>
      <c r="P19" s="108"/>
      <c r="Q19" s="101"/>
      <c r="R19" s="101"/>
      <c r="S19" s="102"/>
      <c r="T19" s="108"/>
      <c r="U19" s="101"/>
      <c r="V19" s="101"/>
      <c r="W19" s="102"/>
      <c r="X19" s="108"/>
      <c r="Y19" s="102"/>
      <c r="Z19" s="108"/>
      <c r="AA19" s="101"/>
      <c r="AB19" s="101"/>
      <c r="AC19" s="102"/>
      <c r="AD19" s="108"/>
      <c r="AE19" s="101"/>
      <c r="AF19" s="102"/>
      <c r="AG19" s="108"/>
      <c r="AH19" s="101"/>
      <c r="AI19" s="102"/>
      <c r="AJ19" s="108"/>
      <c r="AK19" s="101"/>
      <c r="AL19" s="102"/>
      <c r="AM19" s="108"/>
      <c r="AN19" s="101"/>
      <c r="AO19" s="102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96" customFormat="1" ht="15" customHeight="1">
      <c r="A20" s="75">
        <v>505</v>
      </c>
      <c r="B20" s="188" t="s">
        <v>308</v>
      </c>
      <c r="C20" s="101">
        <v>208120</v>
      </c>
      <c r="D20" s="102" t="s">
        <v>183</v>
      </c>
      <c r="E20" s="75">
        <f t="shared" si="0"/>
        <v>40000</v>
      </c>
      <c r="F20" s="75">
        <f t="shared" si="1"/>
        <v>40000</v>
      </c>
      <c r="G20" s="75">
        <f t="shared" si="2"/>
        <v>40000</v>
      </c>
      <c r="H20" s="75">
        <v>0</v>
      </c>
      <c r="I20" s="73">
        <v>40000</v>
      </c>
      <c r="J20" s="74"/>
      <c r="K20" s="101"/>
      <c r="L20" s="102"/>
      <c r="M20" s="108"/>
      <c r="N20" s="101"/>
      <c r="O20" s="102"/>
      <c r="P20" s="108"/>
      <c r="Q20" s="101"/>
      <c r="R20" s="101"/>
      <c r="S20" s="102"/>
      <c r="T20" s="108"/>
      <c r="U20" s="101"/>
      <c r="V20" s="101"/>
      <c r="W20" s="102"/>
      <c r="X20" s="108"/>
      <c r="Y20" s="102"/>
      <c r="Z20" s="108"/>
      <c r="AA20" s="101"/>
      <c r="AB20" s="101"/>
      <c r="AC20" s="102"/>
      <c r="AD20" s="108"/>
      <c r="AE20" s="101"/>
      <c r="AF20" s="102"/>
      <c r="AG20" s="108"/>
      <c r="AH20" s="101"/>
      <c r="AI20" s="102"/>
      <c r="AJ20" s="108"/>
      <c r="AK20" s="101"/>
      <c r="AL20" s="102"/>
      <c r="AM20" s="108"/>
      <c r="AN20" s="101"/>
      <c r="AO20" s="102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96" customFormat="1" ht="15" customHeight="1">
      <c r="A21" s="75">
        <v>505</v>
      </c>
      <c r="B21" s="188" t="s">
        <v>308</v>
      </c>
      <c r="C21" s="101">
        <v>208120</v>
      </c>
      <c r="D21" s="102" t="s">
        <v>187</v>
      </c>
      <c r="E21" s="75">
        <f t="shared" si="0"/>
        <v>10000</v>
      </c>
      <c r="F21" s="75">
        <f t="shared" si="1"/>
        <v>10000</v>
      </c>
      <c r="G21" s="75">
        <f t="shared" si="2"/>
        <v>10000</v>
      </c>
      <c r="H21" s="75">
        <v>5000</v>
      </c>
      <c r="I21" s="73">
        <v>5000</v>
      </c>
      <c r="J21" s="74"/>
      <c r="K21" s="101"/>
      <c r="L21" s="102"/>
      <c r="M21" s="108"/>
      <c r="N21" s="101"/>
      <c r="O21" s="102"/>
      <c r="P21" s="108"/>
      <c r="Q21" s="101"/>
      <c r="R21" s="101"/>
      <c r="S21" s="102"/>
      <c r="T21" s="108"/>
      <c r="U21" s="101"/>
      <c r="V21" s="101"/>
      <c r="W21" s="102"/>
      <c r="X21" s="108"/>
      <c r="Y21" s="102"/>
      <c r="Z21" s="108"/>
      <c r="AA21" s="101"/>
      <c r="AB21" s="101"/>
      <c r="AC21" s="102"/>
      <c r="AD21" s="108"/>
      <c r="AE21" s="101"/>
      <c r="AF21" s="102"/>
      <c r="AG21" s="108"/>
      <c r="AH21" s="101"/>
      <c r="AI21" s="102"/>
      <c r="AJ21" s="108"/>
      <c r="AK21" s="101"/>
      <c r="AL21" s="102"/>
      <c r="AM21" s="108"/>
      <c r="AN21" s="101"/>
      <c r="AO21" s="102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96" customFormat="1" ht="15" customHeight="1">
      <c r="A22" s="75">
        <v>505</v>
      </c>
      <c r="B22" s="188" t="s">
        <v>308</v>
      </c>
      <c r="C22" s="101">
        <v>208120</v>
      </c>
      <c r="D22" s="102" t="s">
        <v>190</v>
      </c>
      <c r="E22" s="75">
        <f t="shared" si="0"/>
        <v>400000</v>
      </c>
      <c r="F22" s="75">
        <f t="shared" si="1"/>
        <v>400000</v>
      </c>
      <c r="G22" s="75">
        <f t="shared" si="2"/>
        <v>400000</v>
      </c>
      <c r="H22" s="75">
        <v>10000</v>
      </c>
      <c r="I22" s="73">
        <v>390000</v>
      </c>
      <c r="J22" s="74"/>
      <c r="K22" s="101"/>
      <c r="L22" s="102"/>
      <c r="M22" s="108"/>
      <c r="N22" s="101"/>
      <c r="O22" s="102"/>
      <c r="P22" s="108"/>
      <c r="Q22" s="101"/>
      <c r="R22" s="101"/>
      <c r="S22" s="102"/>
      <c r="T22" s="108"/>
      <c r="U22" s="101"/>
      <c r="V22" s="101"/>
      <c r="W22" s="102"/>
      <c r="X22" s="108"/>
      <c r="Y22" s="102"/>
      <c r="Z22" s="108"/>
      <c r="AA22" s="101"/>
      <c r="AB22" s="101"/>
      <c r="AC22" s="102"/>
      <c r="AD22" s="108"/>
      <c r="AE22" s="101"/>
      <c r="AF22" s="102"/>
      <c r="AG22" s="108"/>
      <c r="AH22" s="101"/>
      <c r="AI22" s="102"/>
      <c r="AJ22" s="108"/>
      <c r="AK22" s="101"/>
      <c r="AL22" s="102"/>
      <c r="AM22" s="108"/>
      <c r="AN22" s="101"/>
      <c r="AO22" s="102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96" customFormat="1" ht="15" customHeight="1">
      <c r="A23" s="75">
        <v>505</v>
      </c>
      <c r="B23" s="188" t="s">
        <v>308</v>
      </c>
      <c r="C23" s="101">
        <v>208120</v>
      </c>
      <c r="D23" s="102" t="s">
        <v>151</v>
      </c>
      <c r="E23" s="75">
        <f aca="true" t="shared" si="3" ref="E23:E28">F23+P23+Z23</f>
        <v>35000</v>
      </c>
      <c r="F23" s="75">
        <f aca="true" t="shared" si="4" ref="F23:F28">G23+J23+M23</f>
        <v>35000</v>
      </c>
      <c r="G23" s="75">
        <f aca="true" t="shared" si="5" ref="G23:G28">SUM(H23:I23)</f>
        <v>35000</v>
      </c>
      <c r="H23" s="75">
        <v>7000</v>
      </c>
      <c r="I23" s="73">
        <v>28000</v>
      </c>
      <c r="J23" s="73"/>
      <c r="K23" s="102"/>
      <c r="L23" s="102"/>
      <c r="M23" s="108"/>
      <c r="N23" s="101"/>
      <c r="O23" s="102"/>
      <c r="P23" s="108"/>
      <c r="Q23" s="101"/>
      <c r="R23" s="101"/>
      <c r="S23" s="102"/>
      <c r="T23" s="108"/>
      <c r="U23" s="101"/>
      <c r="V23" s="101"/>
      <c r="W23" s="102"/>
      <c r="X23" s="108"/>
      <c r="Y23" s="102"/>
      <c r="Z23" s="108"/>
      <c r="AA23" s="101"/>
      <c r="AB23" s="101"/>
      <c r="AC23" s="102"/>
      <c r="AD23" s="108"/>
      <c r="AE23" s="101"/>
      <c r="AF23" s="102"/>
      <c r="AG23" s="108"/>
      <c r="AH23" s="101"/>
      <c r="AI23" s="102"/>
      <c r="AJ23" s="108"/>
      <c r="AK23" s="101"/>
      <c r="AL23" s="102"/>
      <c r="AM23" s="108"/>
      <c r="AN23" s="101"/>
      <c r="AO23" s="102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96" customFormat="1" ht="15" customHeight="1">
      <c r="A24" s="75">
        <v>505</v>
      </c>
      <c r="B24" s="188" t="s">
        <v>308</v>
      </c>
      <c r="C24" s="101">
        <v>208120</v>
      </c>
      <c r="D24" s="102" t="s">
        <v>152</v>
      </c>
      <c r="E24" s="75">
        <f t="shared" si="3"/>
        <v>122500</v>
      </c>
      <c r="F24" s="75">
        <f t="shared" si="4"/>
        <v>122500</v>
      </c>
      <c r="G24" s="75">
        <f t="shared" si="5"/>
        <v>122500</v>
      </c>
      <c r="H24" s="75">
        <v>2500</v>
      </c>
      <c r="I24" s="73">
        <v>120000</v>
      </c>
      <c r="J24" s="73"/>
      <c r="K24" s="102"/>
      <c r="L24" s="102"/>
      <c r="M24" s="108"/>
      <c r="N24" s="101"/>
      <c r="O24" s="102"/>
      <c r="P24" s="108"/>
      <c r="Q24" s="101"/>
      <c r="R24" s="101"/>
      <c r="S24" s="102"/>
      <c r="T24" s="108"/>
      <c r="U24" s="101"/>
      <c r="V24" s="101"/>
      <c r="W24" s="102"/>
      <c r="X24" s="108"/>
      <c r="Y24" s="102"/>
      <c r="Z24" s="108"/>
      <c r="AA24" s="101"/>
      <c r="AB24" s="101"/>
      <c r="AC24" s="102"/>
      <c r="AD24" s="108"/>
      <c r="AE24" s="101"/>
      <c r="AF24" s="102"/>
      <c r="AG24" s="108"/>
      <c r="AH24" s="101"/>
      <c r="AI24" s="102"/>
      <c r="AJ24" s="108"/>
      <c r="AK24" s="101"/>
      <c r="AL24" s="102"/>
      <c r="AM24" s="108"/>
      <c r="AN24" s="101"/>
      <c r="AO24" s="102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96" customFormat="1" ht="15" customHeight="1">
      <c r="A25" s="75">
        <v>505</v>
      </c>
      <c r="B25" s="188" t="s">
        <v>308</v>
      </c>
      <c r="C25" s="101">
        <v>208120</v>
      </c>
      <c r="D25" s="102" t="s">
        <v>153</v>
      </c>
      <c r="E25" s="75">
        <f t="shared" si="3"/>
        <v>12960</v>
      </c>
      <c r="F25" s="75">
        <f t="shared" si="4"/>
        <v>12960</v>
      </c>
      <c r="G25" s="75">
        <f t="shared" si="5"/>
        <v>12960</v>
      </c>
      <c r="H25" s="75">
        <v>12960</v>
      </c>
      <c r="I25" s="73">
        <v>0</v>
      </c>
      <c r="J25" s="74"/>
      <c r="K25" s="101"/>
      <c r="L25" s="102"/>
      <c r="M25" s="108"/>
      <c r="N25" s="101"/>
      <c r="O25" s="102"/>
      <c r="P25" s="108"/>
      <c r="Q25" s="101"/>
      <c r="R25" s="101"/>
      <c r="S25" s="102"/>
      <c r="T25" s="108"/>
      <c r="U25" s="101"/>
      <c r="V25" s="101"/>
      <c r="W25" s="102"/>
      <c r="X25" s="108"/>
      <c r="Y25" s="102"/>
      <c r="Z25" s="108"/>
      <c r="AA25" s="101"/>
      <c r="AB25" s="101"/>
      <c r="AC25" s="102"/>
      <c r="AD25" s="108"/>
      <c r="AE25" s="101"/>
      <c r="AF25" s="102"/>
      <c r="AG25" s="108"/>
      <c r="AH25" s="101"/>
      <c r="AI25" s="102"/>
      <c r="AJ25" s="108"/>
      <c r="AK25" s="101"/>
      <c r="AL25" s="102"/>
      <c r="AM25" s="108"/>
      <c r="AN25" s="101"/>
      <c r="AO25" s="102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96" customFormat="1" ht="15" customHeight="1">
      <c r="A26" s="75">
        <v>505</v>
      </c>
      <c r="B26" s="188" t="s">
        <v>308</v>
      </c>
      <c r="C26" s="101">
        <v>208120</v>
      </c>
      <c r="D26" s="102" t="s">
        <v>199</v>
      </c>
      <c r="E26" s="75">
        <f t="shared" si="3"/>
        <v>17608</v>
      </c>
      <c r="F26" s="75">
        <f t="shared" si="4"/>
        <v>17608</v>
      </c>
      <c r="G26" s="75">
        <f t="shared" si="5"/>
        <v>17608</v>
      </c>
      <c r="H26" s="75">
        <v>17608</v>
      </c>
      <c r="I26" s="73">
        <v>0</v>
      </c>
      <c r="J26" s="74"/>
      <c r="K26" s="101"/>
      <c r="L26" s="102"/>
      <c r="M26" s="108"/>
      <c r="N26" s="101"/>
      <c r="O26" s="102"/>
      <c r="P26" s="108"/>
      <c r="Q26" s="101"/>
      <c r="R26" s="101"/>
      <c r="S26" s="102"/>
      <c r="T26" s="108"/>
      <c r="U26" s="101"/>
      <c r="V26" s="101"/>
      <c r="W26" s="102"/>
      <c r="X26" s="108"/>
      <c r="Y26" s="102"/>
      <c r="Z26" s="108"/>
      <c r="AA26" s="101"/>
      <c r="AB26" s="101"/>
      <c r="AC26" s="102"/>
      <c r="AD26" s="108"/>
      <c r="AE26" s="101"/>
      <c r="AF26" s="102"/>
      <c r="AG26" s="108"/>
      <c r="AH26" s="101"/>
      <c r="AI26" s="102"/>
      <c r="AJ26" s="108"/>
      <c r="AK26" s="101"/>
      <c r="AL26" s="102"/>
      <c r="AM26" s="108"/>
      <c r="AN26" s="101"/>
      <c r="AO26" s="102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96" customFormat="1" ht="15" customHeight="1">
      <c r="A27" s="75">
        <v>505</v>
      </c>
      <c r="B27" s="188" t="s">
        <v>308</v>
      </c>
      <c r="C27" s="101">
        <v>208120</v>
      </c>
      <c r="D27" s="102" t="s">
        <v>200</v>
      </c>
      <c r="E27" s="75">
        <f t="shared" si="3"/>
        <v>18189</v>
      </c>
      <c r="F27" s="75">
        <f t="shared" si="4"/>
        <v>18189</v>
      </c>
      <c r="G27" s="75">
        <f t="shared" si="5"/>
        <v>18189</v>
      </c>
      <c r="H27" s="75">
        <v>18189</v>
      </c>
      <c r="I27" s="73">
        <v>0</v>
      </c>
      <c r="J27" s="74"/>
      <c r="K27" s="101"/>
      <c r="L27" s="102"/>
      <c r="M27" s="108"/>
      <c r="N27" s="101"/>
      <c r="O27" s="102"/>
      <c r="P27" s="108"/>
      <c r="Q27" s="101"/>
      <c r="R27" s="101"/>
      <c r="S27" s="102"/>
      <c r="T27" s="108"/>
      <c r="U27" s="101"/>
      <c r="V27" s="101"/>
      <c r="W27" s="102"/>
      <c r="X27" s="108"/>
      <c r="Y27" s="102"/>
      <c r="Z27" s="108"/>
      <c r="AA27" s="101"/>
      <c r="AB27" s="101"/>
      <c r="AC27" s="102"/>
      <c r="AD27" s="108"/>
      <c r="AE27" s="101"/>
      <c r="AF27" s="102"/>
      <c r="AG27" s="108"/>
      <c r="AH27" s="101"/>
      <c r="AI27" s="102"/>
      <c r="AJ27" s="108"/>
      <c r="AK27" s="101"/>
      <c r="AL27" s="102"/>
      <c r="AM27" s="108"/>
      <c r="AN27" s="101"/>
      <c r="AO27" s="102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96" customFormat="1" ht="15" customHeight="1">
      <c r="A28" s="75">
        <v>505</v>
      </c>
      <c r="B28" s="188" t="s">
        <v>308</v>
      </c>
      <c r="C28" s="101">
        <v>208120</v>
      </c>
      <c r="D28" s="102" t="s">
        <v>154</v>
      </c>
      <c r="E28" s="75">
        <f t="shared" si="3"/>
        <v>45688</v>
      </c>
      <c r="F28" s="75">
        <f t="shared" si="4"/>
        <v>45688</v>
      </c>
      <c r="G28" s="75">
        <f t="shared" si="5"/>
        <v>45688</v>
      </c>
      <c r="H28" s="75">
        <v>45688</v>
      </c>
      <c r="I28" s="73">
        <v>0</v>
      </c>
      <c r="J28" s="74"/>
      <c r="K28" s="101"/>
      <c r="L28" s="102"/>
      <c r="M28" s="108"/>
      <c r="N28" s="101"/>
      <c r="O28" s="102"/>
      <c r="P28" s="108"/>
      <c r="Q28" s="101"/>
      <c r="R28" s="101"/>
      <c r="S28" s="102"/>
      <c r="T28" s="108"/>
      <c r="U28" s="101"/>
      <c r="V28" s="101"/>
      <c r="W28" s="102"/>
      <c r="X28" s="108"/>
      <c r="Y28" s="102"/>
      <c r="Z28" s="108"/>
      <c r="AA28" s="101"/>
      <c r="AB28" s="101"/>
      <c r="AC28" s="102"/>
      <c r="AD28" s="108"/>
      <c r="AE28" s="101"/>
      <c r="AF28" s="102"/>
      <c r="AG28" s="108"/>
      <c r="AH28" s="101"/>
      <c r="AI28" s="102"/>
      <c r="AJ28" s="108"/>
      <c r="AK28" s="101"/>
      <c r="AL28" s="102"/>
      <c r="AM28" s="108"/>
      <c r="AN28" s="101"/>
      <c r="AO28" s="102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96" customFormat="1" ht="15" customHeight="1">
      <c r="A29" s="73"/>
      <c r="B29" s="187"/>
      <c r="C29" s="101"/>
      <c r="D29" s="102" t="s">
        <v>309</v>
      </c>
      <c r="E29" s="75">
        <v>60</v>
      </c>
      <c r="F29" s="75">
        <v>60</v>
      </c>
      <c r="G29" s="75">
        <v>60</v>
      </c>
      <c r="H29" s="75">
        <v>60</v>
      </c>
      <c r="I29" s="73"/>
      <c r="J29" s="74"/>
      <c r="K29" s="101"/>
      <c r="L29" s="102"/>
      <c r="M29" s="108"/>
      <c r="N29" s="101"/>
      <c r="O29" s="102"/>
      <c r="P29" s="108"/>
      <c r="Q29" s="101"/>
      <c r="R29" s="101"/>
      <c r="S29" s="102"/>
      <c r="T29" s="108"/>
      <c r="U29" s="101"/>
      <c r="V29" s="101"/>
      <c r="W29" s="102"/>
      <c r="X29" s="108"/>
      <c r="Y29" s="102"/>
      <c r="Z29" s="108"/>
      <c r="AA29" s="101"/>
      <c r="AB29" s="101"/>
      <c r="AC29" s="102"/>
      <c r="AD29" s="108"/>
      <c r="AE29" s="101"/>
      <c r="AF29" s="102"/>
      <c r="AG29" s="108"/>
      <c r="AH29" s="101"/>
      <c r="AI29" s="102"/>
      <c r="AJ29" s="108"/>
      <c r="AK29" s="101"/>
      <c r="AL29" s="102"/>
      <c r="AM29" s="108"/>
      <c r="AN29" s="101"/>
      <c r="AO29" s="102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96" customFormat="1" ht="15" customHeight="1">
      <c r="A30" s="73">
        <v>509</v>
      </c>
      <c r="B30" s="187" t="s">
        <v>299</v>
      </c>
      <c r="C30" s="101">
        <v>208120</v>
      </c>
      <c r="D30" s="101" t="s">
        <v>310</v>
      </c>
      <c r="E30" s="75">
        <f t="shared" si="0"/>
        <v>60</v>
      </c>
      <c r="F30" s="75">
        <f t="shared" si="1"/>
        <v>60</v>
      </c>
      <c r="G30" s="75">
        <f t="shared" si="2"/>
        <v>60</v>
      </c>
      <c r="H30" s="75">
        <v>60</v>
      </c>
      <c r="I30" s="73"/>
      <c r="J30" s="74"/>
      <c r="K30" s="101"/>
      <c r="L30" s="102"/>
      <c r="M30" s="108"/>
      <c r="N30" s="101"/>
      <c r="O30" s="102"/>
      <c r="P30" s="108"/>
      <c r="Q30" s="101"/>
      <c r="R30" s="101"/>
      <c r="S30" s="102"/>
      <c r="T30" s="108"/>
      <c r="U30" s="101"/>
      <c r="V30" s="101"/>
      <c r="W30" s="102"/>
      <c r="X30" s="108"/>
      <c r="Y30" s="102"/>
      <c r="Z30" s="108"/>
      <c r="AA30" s="101"/>
      <c r="AB30" s="101"/>
      <c r="AC30" s="102"/>
      <c r="AD30" s="108"/>
      <c r="AE30" s="101"/>
      <c r="AF30" s="102"/>
      <c r="AG30" s="108"/>
      <c r="AH30" s="101"/>
      <c r="AI30" s="102"/>
      <c r="AJ30" s="108"/>
      <c r="AK30" s="101"/>
      <c r="AL30" s="102"/>
      <c r="AM30" s="108"/>
      <c r="AN30" s="101"/>
      <c r="AO30" s="102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96" customFormat="1" ht="15" customHeight="1">
      <c r="A31" s="75"/>
      <c r="B31" s="75"/>
      <c r="C31" s="101"/>
      <c r="D31" s="104" t="s">
        <v>156</v>
      </c>
      <c r="E31" s="75">
        <f>F31+P31+Z31</f>
        <v>80000</v>
      </c>
      <c r="F31" s="75">
        <f>G31+J31+M31</f>
        <v>80000</v>
      </c>
      <c r="G31" s="75">
        <f>SUM(H31:I31)</f>
        <v>80000</v>
      </c>
      <c r="H31" s="75">
        <v>80000</v>
      </c>
      <c r="I31" s="73"/>
      <c r="J31" s="74"/>
      <c r="K31" s="101"/>
      <c r="L31" s="102"/>
      <c r="M31" s="108"/>
      <c r="N31" s="101"/>
      <c r="O31" s="102"/>
      <c r="P31" s="108"/>
      <c r="Q31" s="101"/>
      <c r="R31" s="101"/>
      <c r="S31" s="102"/>
      <c r="T31" s="108"/>
      <c r="U31" s="101"/>
      <c r="V31" s="101"/>
      <c r="W31" s="102"/>
      <c r="X31" s="108"/>
      <c r="Y31" s="102"/>
      <c r="Z31" s="108"/>
      <c r="AA31" s="101"/>
      <c r="AB31" s="101"/>
      <c r="AC31" s="102"/>
      <c r="AD31" s="108"/>
      <c r="AE31" s="101"/>
      <c r="AF31" s="102"/>
      <c r="AG31" s="108"/>
      <c r="AH31" s="101"/>
      <c r="AI31" s="102"/>
      <c r="AJ31" s="108"/>
      <c r="AK31" s="101"/>
      <c r="AL31" s="102"/>
      <c r="AM31" s="108"/>
      <c r="AN31" s="101"/>
      <c r="AO31" s="102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96" customFormat="1" ht="15" customHeight="1">
      <c r="A32" s="75" t="s">
        <v>155</v>
      </c>
      <c r="B32" s="75">
        <v>99</v>
      </c>
      <c r="C32" s="101">
        <v>208120</v>
      </c>
      <c r="D32" s="104" t="s">
        <v>311</v>
      </c>
      <c r="E32" s="75">
        <f t="shared" si="0"/>
        <v>80000</v>
      </c>
      <c r="F32" s="75">
        <f t="shared" si="1"/>
        <v>80000</v>
      </c>
      <c r="G32" s="75">
        <f t="shared" si="2"/>
        <v>80000</v>
      </c>
      <c r="H32" s="75">
        <v>80000</v>
      </c>
      <c r="I32" s="73"/>
      <c r="J32" s="74"/>
      <c r="K32" s="101"/>
      <c r="L32" s="102"/>
      <c r="M32" s="108"/>
      <c r="N32" s="101"/>
      <c r="O32" s="102"/>
      <c r="P32" s="108"/>
      <c r="Q32" s="101"/>
      <c r="R32" s="101"/>
      <c r="S32" s="102"/>
      <c r="T32" s="108"/>
      <c r="U32" s="101"/>
      <c r="V32" s="101"/>
      <c r="W32" s="102"/>
      <c r="X32" s="108"/>
      <c r="Y32" s="102"/>
      <c r="Z32" s="108"/>
      <c r="AA32" s="101"/>
      <c r="AB32" s="101"/>
      <c r="AC32" s="102"/>
      <c r="AD32" s="108"/>
      <c r="AE32" s="101"/>
      <c r="AF32" s="102"/>
      <c r="AG32" s="108"/>
      <c r="AH32" s="101"/>
      <c r="AI32" s="102"/>
      <c r="AJ32" s="108"/>
      <c r="AK32" s="101"/>
      <c r="AL32" s="102"/>
      <c r="AM32" s="108"/>
      <c r="AN32" s="101"/>
      <c r="AO32" s="102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</sheetData>
  <sheetProtection/>
  <mergeCells count="16"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  <mergeCell ref="M5:O5"/>
  </mergeCells>
  <printOptions horizontalCentered="1"/>
  <pageMargins left="0.15748031496062992" right="0.15748031496062992" top="0.5905511811023622" bottom="0.5905511811023622" header="0.5905511811023622" footer="0.3937007874015748"/>
  <pageSetup horizontalDpi="600" verticalDpi="600" orientation="landscape" paperSize="9" r:id="rId1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zoomScalePageLayoutView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7" sqref="AD7"/>
    </sheetView>
  </sheetViews>
  <sheetFormatPr defaultColWidth="9.16015625" defaultRowHeight="12.75" customHeight="1"/>
  <cols>
    <col min="1" max="1" width="5" style="0" bestFit="1" customWidth="1"/>
    <col min="2" max="3" width="4" style="0" bestFit="1" customWidth="1"/>
    <col min="4" max="4" width="32.83203125" style="0" bestFit="1" customWidth="1"/>
    <col min="5" max="7" width="10" style="77" bestFit="1" customWidth="1"/>
    <col min="8" max="8" width="6.66015625" style="77" customWidth="1"/>
    <col min="9" max="9" width="3.66015625" style="77" customWidth="1"/>
    <col min="10" max="10" width="3.5" style="77" customWidth="1"/>
    <col min="11" max="11" width="10" style="77" bestFit="1" customWidth="1"/>
    <col min="12" max="12" width="11.5" style="77" customWidth="1"/>
    <col min="13" max="13" width="5.66015625" style="77" customWidth="1"/>
    <col min="14" max="14" width="9.16015625" style="77" customWidth="1"/>
    <col min="15" max="15" width="6" style="77" customWidth="1"/>
    <col min="16" max="17" width="7.83203125" style="77" customWidth="1"/>
    <col min="18" max="18" width="4.16015625" style="77" customWidth="1"/>
    <col min="19" max="19" width="9.66015625" style="77" customWidth="1"/>
    <col min="20" max="20" width="9" style="77" bestFit="1" customWidth="1"/>
    <col min="21" max="23" width="8" style="77" bestFit="1" customWidth="1"/>
    <col min="24" max="26" width="3.66015625" style="77" customWidth="1"/>
    <col min="27" max="27" width="8" style="77" bestFit="1" customWidth="1"/>
    <col min="28" max="29" width="4.16015625" style="77" customWidth="1"/>
    <col min="30" max="30" width="9" style="77" bestFit="1" customWidth="1"/>
    <col min="31" max="31" width="5.83203125" style="77" customWidth="1"/>
    <col min="32" max="32" width="3.5" style="77" customWidth="1"/>
    <col min="33" max="33" width="3.83203125" style="77" customWidth="1"/>
    <col min="34" max="34" width="8" style="77" bestFit="1" customWidth="1"/>
    <col min="35" max="35" width="9" style="77" bestFit="1" customWidth="1"/>
    <col min="36" max="36" width="7.66015625" style="77" customWidth="1"/>
    <col min="37" max="41" width="4" style="77" customWidth="1"/>
    <col min="42" max="42" width="10" style="77" bestFit="1" customWidth="1"/>
    <col min="43" max="43" width="8" style="77" customWidth="1"/>
    <col min="44" max="44" width="6" style="77" customWidth="1"/>
    <col min="45" max="45" width="3.66015625" style="77" customWidth="1"/>
    <col min="46" max="46" width="5.66015625" style="77" customWidth="1"/>
    <col min="47" max="47" width="8.16015625" style="77" customWidth="1"/>
    <col min="48" max="48" width="8" style="77" bestFit="1" customWidth="1"/>
    <col min="49" max="57" width="4" style="77" customWidth="1"/>
    <col min="58" max="58" width="4.83203125" style="77" customWidth="1"/>
    <col min="59" max="59" width="5.33203125" style="77" customWidth="1"/>
    <col min="60" max="60" width="8.5" style="77" customWidth="1"/>
    <col min="61" max="89" width="3.83203125" style="77" customWidth="1"/>
    <col min="90" max="90" width="3.83203125" style="91" customWidth="1"/>
    <col min="91" max="112" width="3.83203125" style="77" customWidth="1"/>
    <col min="113" max="113" width="10.66015625" style="0" customWidth="1"/>
  </cols>
  <sheetData>
    <row r="1" spans="1:112" ht="13.5" customHeight="1">
      <c r="A1" s="2"/>
      <c r="B1" s="2"/>
      <c r="C1" s="2"/>
      <c r="D1" s="2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56"/>
      <c r="AH1" s="15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191" t="s">
        <v>157</v>
      </c>
    </row>
    <row r="2" spans="1:112" ht="19.5" customHeight="1">
      <c r="A2" s="200" t="s">
        <v>158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</row>
    <row r="3" spans="1:113" ht="15.75" customHeight="1">
      <c r="A3" s="241" t="s">
        <v>286</v>
      </c>
      <c r="B3" s="241"/>
      <c r="C3" s="241"/>
      <c r="D3" s="241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94" t="s">
        <v>2</v>
      </c>
      <c r="DI3" s="35"/>
    </row>
    <row r="4" spans="1:113" ht="19.5" customHeight="1">
      <c r="A4" s="207" t="s">
        <v>52</v>
      </c>
      <c r="B4" s="207"/>
      <c r="C4" s="207"/>
      <c r="D4" s="207"/>
      <c r="E4" s="240" t="s">
        <v>53</v>
      </c>
      <c r="F4" s="223" t="s">
        <v>159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04" t="s">
        <v>160</v>
      </c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35" t="s">
        <v>161</v>
      </c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33" t="s">
        <v>162</v>
      </c>
      <c r="BJ4" s="234"/>
      <c r="BK4" s="234"/>
      <c r="BL4" s="234"/>
      <c r="BM4" s="235"/>
      <c r="BN4" s="243" t="s">
        <v>163</v>
      </c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5"/>
      <c r="CA4" s="242" t="s">
        <v>164</v>
      </c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33" t="s">
        <v>165</v>
      </c>
      <c r="CS4" s="234"/>
      <c r="CT4" s="235"/>
      <c r="CU4" s="233" t="s">
        <v>166</v>
      </c>
      <c r="CV4" s="234"/>
      <c r="CW4" s="234"/>
      <c r="CX4" s="234"/>
      <c r="CY4" s="234"/>
      <c r="CZ4" s="235"/>
      <c r="DA4" s="236" t="s">
        <v>167</v>
      </c>
      <c r="DB4" s="237"/>
      <c r="DC4" s="238"/>
      <c r="DD4" s="236" t="s">
        <v>168</v>
      </c>
      <c r="DE4" s="237"/>
      <c r="DF4" s="237"/>
      <c r="DG4" s="237"/>
      <c r="DH4" s="238"/>
      <c r="DI4" s="35"/>
    </row>
    <row r="5" spans="1:113" s="198" customFormat="1" ht="38.25" customHeight="1">
      <c r="A5" s="195" t="s">
        <v>63</v>
      </c>
      <c r="B5" s="195"/>
      <c r="C5" s="196"/>
      <c r="D5" s="239" t="s">
        <v>169</v>
      </c>
      <c r="E5" s="204"/>
      <c r="F5" s="225" t="s">
        <v>68</v>
      </c>
      <c r="G5" s="225" t="s">
        <v>170</v>
      </c>
      <c r="H5" s="225" t="s">
        <v>171</v>
      </c>
      <c r="I5" s="225" t="s">
        <v>172</v>
      </c>
      <c r="J5" s="226" t="s">
        <v>173</v>
      </c>
      <c r="K5" s="225" t="s">
        <v>174</v>
      </c>
      <c r="L5" s="225" t="s">
        <v>175</v>
      </c>
      <c r="M5" s="226" t="s">
        <v>176</v>
      </c>
      <c r="N5" s="226" t="s">
        <v>177</v>
      </c>
      <c r="O5" s="226" t="s">
        <v>178</v>
      </c>
      <c r="P5" s="226" t="s">
        <v>179</v>
      </c>
      <c r="Q5" s="226" t="s">
        <v>89</v>
      </c>
      <c r="R5" s="226" t="s">
        <v>180</v>
      </c>
      <c r="S5" s="231" t="s">
        <v>150</v>
      </c>
      <c r="T5" s="225" t="s">
        <v>68</v>
      </c>
      <c r="U5" s="225" t="s">
        <v>181</v>
      </c>
      <c r="V5" s="225" t="s">
        <v>182</v>
      </c>
      <c r="W5" s="225" t="s">
        <v>183</v>
      </c>
      <c r="X5" s="225" t="s">
        <v>184</v>
      </c>
      <c r="Y5" s="225" t="s">
        <v>185</v>
      </c>
      <c r="Z5" s="225" t="s">
        <v>186</v>
      </c>
      <c r="AA5" s="225" t="s">
        <v>187</v>
      </c>
      <c r="AB5" s="226" t="s">
        <v>188</v>
      </c>
      <c r="AC5" s="225" t="s">
        <v>189</v>
      </c>
      <c r="AD5" s="225" t="s">
        <v>190</v>
      </c>
      <c r="AE5" s="230" t="s">
        <v>191</v>
      </c>
      <c r="AF5" s="225" t="s">
        <v>192</v>
      </c>
      <c r="AG5" s="225" t="s">
        <v>193</v>
      </c>
      <c r="AH5" s="225" t="s">
        <v>151</v>
      </c>
      <c r="AI5" s="225" t="s">
        <v>152</v>
      </c>
      <c r="AJ5" s="230" t="s">
        <v>153</v>
      </c>
      <c r="AK5" s="225" t="s">
        <v>194</v>
      </c>
      <c r="AL5" s="225" t="s">
        <v>195</v>
      </c>
      <c r="AM5" s="225" t="s">
        <v>196</v>
      </c>
      <c r="AN5" s="225" t="s">
        <v>197</v>
      </c>
      <c r="AO5" s="225" t="s">
        <v>198</v>
      </c>
      <c r="AP5" s="225" t="s">
        <v>199</v>
      </c>
      <c r="AQ5" s="225" t="s">
        <v>200</v>
      </c>
      <c r="AR5" s="230" t="s">
        <v>201</v>
      </c>
      <c r="AS5" s="225" t="s">
        <v>202</v>
      </c>
      <c r="AT5" s="226" t="s">
        <v>203</v>
      </c>
      <c r="AU5" s="225" t="s">
        <v>154</v>
      </c>
      <c r="AV5" s="204" t="s">
        <v>68</v>
      </c>
      <c r="AW5" s="204" t="s">
        <v>204</v>
      </c>
      <c r="AX5" s="226" t="s">
        <v>205</v>
      </c>
      <c r="AY5" s="226" t="s">
        <v>206</v>
      </c>
      <c r="AZ5" s="204" t="s">
        <v>207</v>
      </c>
      <c r="BA5" s="226" t="s">
        <v>208</v>
      </c>
      <c r="BB5" s="204" t="s">
        <v>209</v>
      </c>
      <c r="BC5" s="204" t="s">
        <v>210</v>
      </c>
      <c r="BD5" s="204" t="s">
        <v>211</v>
      </c>
      <c r="BE5" s="226" t="s">
        <v>212</v>
      </c>
      <c r="BF5" s="226" t="s">
        <v>213</v>
      </c>
      <c r="BG5" s="226" t="s">
        <v>214</v>
      </c>
      <c r="BH5" s="204" t="s">
        <v>215</v>
      </c>
      <c r="BI5" s="204" t="s">
        <v>68</v>
      </c>
      <c r="BJ5" s="204" t="s">
        <v>216</v>
      </c>
      <c r="BK5" s="204" t="s">
        <v>217</v>
      </c>
      <c r="BL5" s="226" t="s">
        <v>218</v>
      </c>
      <c r="BM5" s="226" t="s">
        <v>219</v>
      </c>
      <c r="BN5" s="225" t="s">
        <v>68</v>
      </c>
      <c r="BO5" s="225" t="s">
        <v>220</v>
      </c>
      <c r="BP5" s="225" t="s">
        <v>221</v>
      </c>
      <c r="BQ5" s="225" t="s">
        <v>222</v>
      </c>
      <c r="BR5" s="225" t="s">
        <v>223</v>
      </c>
      <c r="BS5" s="225" t="s">
        <v>224</v>
      </c>
      <c r="BT5" s="225" t="s">
        <v>225</v>
      </c>
      <c r="BU5" s="225" t="s">
        <v>226</v>
      </c>
      <c r="BV5" s="225" t="s">
        <v>227</v>
      </c>
      <c r="BW5" s="225" t="s">
        <v>228</v>
      </c>
      <c r="BX5" s="227" t="s">
        <v>229</v>
      </c>
      <c r="BY5" s="227" t="s">
        <v>230</v>
      </c>
      <c r="BZ5" s="225" t="s">
        <v>231</v>
      </c>
      <c r="CA5" s="204" t="s">
        <v>68</v>
      </c>
      <c r="CB5" s="204" t="s">
        <v>220</v>
      </c>
      <c r="CC5" s="204" t="s">
        <v>221</v>
      </c>
      <c r="CD5" s="204" t="s">
        <v>222</v>
      </c>
      <c r="CE5" s="204" t="s">
        <v>223</v>
      </c>
      <c r="CF5" s="204" t="s">
        <v>224</v>
      </c>
      <c r="CG5" s="204" t="s">
        <v>225</v>
      </c>
      <c r="CH5" s="204" t="s">
        <v>226</v>
      </c>
      <c r="CI5" s="204" t="s">
        <v>232</v>
      </c>
      <c r="CJ5" s="204" t="s">
        <v>233</v>
      </c>
      <c r="CK5" s="204" t="s">
        <v>234</v>
      </c>
      <c r="CL5" s="204" t="s">
        <v>235</v>
      </c>
      <c r="CM5" s="229" t="s">
        <v>227</v>
      </c>
      <c r="CN5" s="204" t="s">
        <v>228</v>
      </c>
      <c r="CO5" s="226" t="s">
        <v>229</v>
      </c>
      <c r="CP5" s="226" t="s">
        <v>230</v>
      </c>
      <c r="CQ5" s="204" t="s">
        <v>236</v>
      </c>
      <c r="CR5" s="227" t="s">
        <v>68</v>
      </c>
      <c r="CS5" s="227" t="s">
        <v>237</v>
      </c>
      <c r="CT5" s="225" t="s">
        <v>238</v>
      </c>
      <c r="CU5" s="226" t="s">
        <v>68</v>
      </c>
      <c r="CV5" s="226" t="s">
        <v>237</v>
      </c>
      <c r="CW5" s="226" t="s">
        <v>239</v>
      </c>
      <c r="CX5" s="226" t="s">
        <v>240</v>
      </c>
      <c r="CY5" s="226" t="s">
        <v>241</v>
      </c>
      <c r="CZ5" s="226" t="s">
        <v>242</v>
      </c>
      <c r="DA5" s="226" t="s">
        <v>68</v>
      </c>
      <c r="DB5" s="226" t="s">
        <v>167</v>
      </c>
      <c r="DC5" s="226" t="s">
        <v>243</v>
      </c>
      <c r="DD5" s="226" t="s">
        <v>68</v>
      </c>
      <c r="DE5" s="225" t="s">
        <v>244</v>
      </c>
      <c r="DF5" s="225" t="s">
        <v>245</v>
      </c>
      <c r="DG5" s="225" t="s">
        <v>246</v>
      </c>
      <c r="DH5" s="225" t="s">
        <v>168</v>
      </c>
      <c r="DI5" s="197"/>
    </row>
    <row r="6" spans="1:113" ht="36" customHeight="1">
      <c r="A6" s="17" t="s">
        <v>73</v>
      </c>
      <c r="B6" s="17" t="s">
        <v>74</v>
      </c>
      <c r="C6" s="18" t="s">
        <v>75</v>
      </c>
      <c r="D6" s="224"/>
      <c r="E6" s="226"/>
      <c r="F6" s="204"/>
      <c r="G6" s="204"/>
      <c r="H6" s="204"/>
      <c r="I6" s="204"/>
      <c r="J6" s="225"/>
      <c r="K6" s="204"/>
      <c r="L6" s="204"/>
      <c r="M6" s="225"/>
      <c r="N6" s="225"/>
      <c r="O6" s="225"/>
      <c r="P6" s="225"/>
      <c r="Q6" s="225"/>
      <c r="R6" s="225"/>
      <c r="S6" s="232"/>
      <c r="T6" s="204"/>
      <c r="U6" s="204"/>
      <c r="V6" s="204"/>
      <c r="W6" s="204"/>
      <c r="X6" s="204"/>
      <c r="Y6" s="204"/>
      <c r="Z6" s="204"/>
      <c r="AA6" s="204"/>
      <c r="AB6" s="225"/>
      <c r="AC6" s="204"/>
      <c r="AD6" s="204"/>
      <c r="AE6" s="229"/>
      <c r="AF6" s="204"/>
      <c r="AG6" s="204"/>
      <c r="AH6" s="204"/>
      <c r="AI6" s="204"/>
      <c r="AJ6" s="229"/>
      <c r="AK6" s="204"/>
      <c r="AL6" s="204"/>
      <c r="AM6" s="204"/>
      <c r="AN6" s="204"/>
      <c r="AO6" s="204"/>
      <c r="AP6" s="204"/>
      <c r="AQ6" s="204"/>
      <c r="AR6" s="229"/>
      <c r="AS6" s="204"/>
      <c r="AT6" s="225"/>
      <c r="AU6" s="204"/>
      <c r="AV6" s="204"/>
      <c r="AW6" s="204"/>
      <c r="AX6" s="225"/>
      <c r="AY6" s="225"/>
      <c r="AZ6" s="204"/>
      <c r="BA6" s="225"/>
      <c r="BB6" s="204"/>
      <c r="BC6" s="204"/>
      <c r="BD6" s="204"/>
      <c r="BE6" s="225"/>
      <c r="BF6" s="225"/>
      <c r="BG6" s="225"/>
      <c r="BH6" s="204"/>
      <c r="BI6" s="204"/>
      <c r="BJ6" s="204"/>
      <c r="BK6" s="204"/>
      <c r="BL6" s="225"/>
      <c r="BM6" s="225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8"/>
      <c r="BY6" s="228"/>
      <c r="BZ6" s="226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29"/>
      <c r="CN6" s="204"/>
      <c r="CO6" s="225"/>
      <c r="CP6" s="225"/>
      <c r="CQ6" s="204"/>
      <c r="CR6" s="228"/>
      <c r="CS6" s="228"/>
      <c r="CT6" s="226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6"/>
      <c r="DF6" s="226"/>
      <c r="DG6" s="226"/>
      <c r="DH6" s="226"/>
      <c r="DI6" s="35"/>
    </row>
    <row r="7" spans="1:113" s="1" customFormat="1" ht="24" customHeight="1">
      <c r="A7" s="72"/>
      <c r="B7" s="72"/>
      <c r="C7" s="72"/>
      <c r="D7" s="72" t="s">
        <v>53</v>
      </c>
      <c r="E7" s="73">
        <f aca="true" t="shared" si="0" ref="E7:AJ7">SUM(E8:E12)</f>
        <v>1891827</v>
      </c>
      <c r="F7" s="73">
        <f t="shared" si="0"/>
        <v>1021962</v>
      </c>
      <c r="G7" s="73">
        <f t="shared" si="0"/>
        <v>394188</v>
      </c>
      <c r="H7" s="73">
        <f t="shared" si="0"/>
        <v>8424</v>
      </c>
      <c r="I7" s="73">
        <f t="shared" si="0"/>
        <v>0</v>
      </c>
      <c r="J7" s="73">
        <f t="shared" si="0"/>
        <v>0</v>
      </c>
      <c r="K7" s="73">
        <f t="shared" si="0"/>
        <v>245652</v>
      </c>
      <c r="L7" s="73">
        <f t="shared" si="0"/>
        <v>103722</v>
      </c>
      <c r="M7" s="73">
        <f t="shared" si="0"/>
        <v>0</v>
      </c>
      <c r="N7" s="73">
        <f t="shared" si="0"/>
        <v>45384</v>
      </c>
      <c r="O7" s="73">
        <f t="shared" si="0"/>
        <v>0</v>
      </c>
      <c r="P7" s="73">
        <f t="shared" si="0"/>
        <v>2800</v>
      </c>
      <c r="Q7" s="73">
        <f t="shared" si="0"/>
        <v>77792</v>
      </c>
      <c r="R7" s="73">
        <f t="shared" si="0"/>
        <v>0</v>
      </c>
      <c r="S7" s="73">
        <f t="shared" si="0"/>
        <v>144000</v>
      </c>
      <c r="T7" s="73">
        <f t="shared" si="0"/>
        <v>789805</v>
      </c>
      <c r="U7" s="73">
        <f t="shared" si="0"/>
        <v>70000</v>
      </c>
      <c r="V7" s="73">
        <f t="shared" si="0"/>
        <v>17860</v>
      </c>
      <c r="W7" s="73">
        <f t="shared" si="0"/>
        <v>40000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10000</v>
      </c>
      <c r="AB7" s="73">
        <f t="shared" si="0"/>
        <v>0</v>
      </c>
      <c r="AC7" s="73">
        <f t="shared" si="0"/>
        <v>0</v>
      </c>
      <c r="AD7" s="73">
        <f t="shared" si="0"/>
        <v>400000</v>
      </c>
      <c r="AE7" s="73">
        <f t="shared" si="0"/>
        <v>0</v>
      </c>
      <c r="AF7" s="73">
        <f t="shared" si="0"/>
        <v>0</v>
      </c>
      <c r="AG7" s="73">
        <f t="shared" si="0"/>
        <v>0</v>
      </c>
      <c r="AH7" s="73">
        <f t="shared" si="0"/>
        <v>35000</v>
      </c>
      <c r="AI7" s="73">
        <f t="shared" si="0"/>
        <v>122500</v>
      </c>
      <c r="AJ7" s="73">
        <f t="shared" si="0"/>
        <v>12960</v>
      </c>
      <c r="AK7" s="73">
        <f aca="true" t="shared" si="1" ref="AK7:BP7">SUM(AK8:AK12)</f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17608</v>
      </c>
      <c r="AQ7" s="73">
        <f t="shared" si="1"/>
        <v>18189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45688</v>
      </c>
      <c r="AV7" s="73">
        <f t="shared" si="1"/>
        <v>80060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t="shared" si="1"/>
        <v>0</v>
      </c>
      <c r="BB7" s="73">
        <f t="shared" si="1"/>
        <v>0</v>
      </c>
      <c r="BC7" s="73">
        <f t="shared" si="1"/>
        <v>0</v>
      </c>
      <c r="BD7" s="73">
        <f t="shared" si="1"/>
        <v>0</v>
      </c>
      <c r="BE7" s="73">
        <f t="shared" si="1"/>
        <v>60</v>
      </c>
      <c r="BF7" s="73">
        <f t="shared" si="1"/>
        <v>0</v>
      </c>
      <c r="BG7" s="73">
        <f t="shared" si="1"/>
        <v>0</v>
      </c>
      <c r="BH7" s="73">
        <f t="shared" si="1"/>
        <v>80000</v>
      </c>
      <c r="BI7" s="73">
        <f t="shared" si="1"/>
        <v>0</v>
      </c>
      <c r="BJ7" s="73">
        <f t="shared" si="1"/>
        <v>0</v>
      </c>
      <c r="BK7" s="73">
        <f t="shared" si="1"/>
        <v>0</v>
      </c>
      <c r="BL7" s="73">
        <f t="shared" si="1"/>
        <v>0</v>
      </c>
      <c r="BM7" s="73">
        <f t="shared" si="1"/>
        <v>0</v>
      </c>
      <c r="BN7" s="73">
        <f t="shared" si="1"/>
        <v>0</v>
      </c>
      <c r="BO7" s="73">
        <f t="shared" si="1"/>
        <v>0</v>
      </c>
      <c r="BP7" s="73">
        <f t="shared" si="1"/>
        <v>0</v>
      </c>
      <c r="BQ7" s="73">
        <f aca="true" t="shared" si="2" ref="BQ7:CV7">SUM(BQ8:BQ12)</f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  <c r="CD7" s="73">
        <f t="shared" si="2"/>
        <v>0</v>
      </c>
      <c r="CE7" s="73">
        <f t="shared" si="2"/>
        <v>0</v>
      </c>
      <c r="CF7" s="73">
        <f t="shared" si="2"/>
        <v>0</v>
      </c>
      <c r="CG7" s="73">
        <f t="shared" si="2"/>
        <v>0</v>
      </c>
      <c r="CH7" s="73">
        <f t="shared" si="2"/>
        <v>0</v>
      </c>
      <c r="CI7" s="73">
        <f t="shared" si="2"/>
        <v>0</v>
      </c>
      <c r="CJ7" s="73">
        <f t="shared" si="2"/>
        <v>0</v>
      </c>
      <c r="CK7" s="73">
        <f t="shared" si="2"/>
        <v>0</v>
      </c>
      <c r="CL7" s="73">
        <f t="shared" si="2"/>
        <v>0</v>
      </c>
      <c r="CM7" s="73">
        <f t="shared" si="2"/>
        <v>0</v>
      </c>
      <c r="CN7" s="73">
        <f t="shared" si="2"/>
        <v>0</v>
      </c>
      <c r="CO7" s="73">
        <f t="shared" si="2"/>
        <v>0</v>
      </c>
      <c r="CP7" s="73">
        <f t="shared" si="2"/>
        <v>0</v>
      </c>
      <c r="CQ7" s="73">
        <f t="shared" si="2"/>
        <v>0</v>
      </c>
      <c r="CR7" s="73">
        <f t="shared" si="2"/>
        <v>0</v>
      </c>
      <c r="CS7" s="73">
        <f t="shared" si="2"/>
        <v>0</v>
      </c>
      <c r="CT7" s="73">
        <f t="shared" si="2"/>
        <v>0</v>
      </c>
      <c r="CU7" s="73">
        <f t="shared" si="2"/>
        <v>0</v>
      </c>
      <c r="CV7" s="73">
        <f t="shared" si="2"/>
        <v>0</v>
      </c>
      <c r="CW7" s="73">
        <f>SUM(CW8:CW12)</f>
        <v>0</v>
      </c>
      <c r="CX7" s="73">
        <f>SUM(CX8:CX12)</f>
        <v>0</v>
      </c>
      <c r="CY7" s="73">
        <f>SUM(CY8:CY12)</f>
        <v>0</v>
      </c>
      <c r="CZ7" s="73">
        <f>SUM(CZ8:CZ12)</f>
        <v>0</v>
      </c>
      <c r="DA7" s="73">
        <f>SUM(DA8:DA12)</f>
        <v>0</v>
      </c>
      <c r="DB7" s="73">
        <f>SUM(DB8:DB12)</f>
        <v>0</v>
      </c>
      <c r="DC7" s="73">
        <f>SUM(DC8:DC12)</f>
        <v>0</v>
      </c>
      <c r="DD7" s="73">
        <f>SUM(DD8:DD12)</f>
        <v>0</v>
      </c>
      <c r="DE7" s="73">
        <f>SUM(DE8:DE12)</f>
        <v>0</v>
      </c>
      <c r="DF7" s="73">
        <f>SUM(DF8:DF12)</f>
        <v>0</v>
      </c>
      <c r="DG7" s="73">
        <f>SUM(DG8:DG12)</f>
        <v>0</v>
      </c>
      <c r="DH7" s="73">
        <f>SUM(DH8:DH12)</f>
        <v>0</v>
      </c>
      <c r="DI7" s="95"/>
    </row>
    <row r="8" spans="1:113" s="1" customFormat="1" ht="27" customHeight="1">
      <c r="A8" s="72" t="s">
        <v>295</v>
      </c>
      <c r="B8" s="72" t="s">
        <v>78</v>
      </c>
      <c r="C8" s="72" t="s">
        <v>87</v>
      </c>
      <c r="D8" s="92" t="s">
        <v>296</v>
      </c>
      <c r="E8" s="73">
        <f>F8+T8+AV8+BI8+BN8+CA8+CR8+CU8+DA8+DD8</f>
        <v>1582129</v>
      </c>
      <c r="F8" s="73">
        <f>SUM(G8:S8)</f>
        <v>792264</v>
      </c>
      <c r="G8" s="73">
        <v>394188</v>
      </c>
      <c r="H8" s="73">
        <v>8424</v>
      </c>
      <c r="I8" s="73"/>
      <c r="J8" s="73"/>
      <c r="K8" s="73">
        <v>245652</v>
      </c>
      <c r="L8" s="192"/>
      <c r="M8" s="192"/>
      <c r="N8" s="192"/>
      <c r="O8" s="192"/>
      <c r="P8" s="192"/>
      <c r="Q8" s="73"/>
      <c r="R8" s="73"/>
      <c r="S8" s="73">
        <v>144000</v>
      </c>
      <c r="T8" s="73">
        <f>SUM(U8:AU8)</f>
        <v>789805</v>
      </c>
      <c r="U8" s="73">
        <v>70000</v>
      </c>
      <c r="V8" s="73">
        <v>17860</v>
      </c>
      <c r="W8" s="73">
        <v>40000</v>
      </c>
      <c r="X8" s="73"/>
      <c r="Y8" s="73"/>
      <c r="Z8" s="73"/>
      <c r="AA8" s="73">
        <v>10000</v>
      </c>
      <c r="AB8" s="73"/>
      <c r="AC8" s="73"/>
      <c r="AD8" s="73">
        <v>400000</v>
      </c>
      <c r="AE8" s="73"/>
      <c r="AF8" s="73"/>
      <c r="AG8" s="73"/>
      <c r="AH8" s="73">
        <v>35000</v>
      </c>
      <c r="AI8" s="73">
        <v>122500</v>
      </c>
      <c r="AJ8" s="73">
        <v>12960</v>
      </c>
      <c r="AK8" s="73"/>
      <c r="AL8" s="73"/>
      <c r="AM8" s="193"/>
      <c r="AN8" s="73"/>
      <c r="AO8" s="73"/>
      <c r="AP8" s="73">
        <v>17608</v>
      </c>
      <c r="AQ8" s="73">
        <v>18189</v>
      </c>
      <c r="AR8" s="73"/>
      <c r="AS8" s="73"/>
      <c r="AT8" s="73"/>
      <c r="AU8" s="73">
        <v>45688</v>
      </c>
      <c r="AV8" s="73">
        <v>60</v>
      </c>
      <c r="AW8" s="73"/>
      <c r="AX8" s="73"/>
      <c r="AY8" s="73"/>
      <c r="AZ8" s="73"/>
      <c r="BA8" s="73"/>
      <c r="BB8" s="73"/>
      <c r="BC8" s="73"/>
      <c r="BD8" s="73"/>
      <c r="BE8" s="73">
        <v>60</v>
      </c>
      <c r="BF8" s="73"/>
      <c r="BG8" s="73"/>
      <c r="BH8" s="73"/>
      <c r="BI8" s="73"/>
      <c r="BJ8" s="73"/>
      <c r="BK8" s="73"/>
      <c r="BL8" s="73"/>
      <c r="BM8" s="73"/>
      <c r="BN8" s="9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1"/>
      <c r="DB8" s="71"/>
      <c r="DC8" s="71"/>
      <c r="DD8" s="71"/>
      <c r="DE8" s="71"/>
      <c r="DF8" s="71"/>
      <c r="DG8" s="71"/>
      <c r="DH8" s="71"/>
      <c r="DI8" s="42"/>
    </row>
    <row r="9" spans="1:112" s="1" customFormat="1" ht="21" customHeight="1">
      <c r="A9" s="72" t="s">
        <v>312</v>
      </c>
      <c r="B9" s="189" t="s">
        <v>313</v>
      </c>
      <c r="C9" s="189" t="s">
        <v>308</v>
      </c>
      <c r="D9" s="92" t="s">
        <v>294</v>
      </c>
      <c r="E9" s="73">
        <f>F9+T9+AV9+BI9+BN9+CA9+CR9+CU9+DA9+DD9</f>
        <v>80000</v>
      </c>
      <c r="F9" s="73">
        <f>SUM(G9:S9)</f>
        <v>0</v>
      </c>
      <c r="G9" s="73"/>
      <c r="H9" s="73"/>
      <c r="I9" s="73"/>
      <c r="J9" s="73"/>
      <c r="K9" s="73"/>
      <c r="L9" s="192"/>
      <c r="M9" s="192"/>
      <c r="N9" s="192"/>
      <c r="O9" s="192"/>
      <c r="P9" s="192"/>
      <c r="Q9" s="192"/>
      <c r="R9" s="192"/>
      <c r="S9" s="192"/>
      <c r="T9" s="73"/>
      <c r="U9" s="192"/>
      <c r="V9" s="192"/>
      <c r="W9" s="192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92"/>
      <c r="AO9" s="192"/>
      <c r="AP9" s="192"/>
      <c r="AQ9" s="192"/>
      <c r="AR9" s="192"/>
      <c r="AS9" s="192"/>
      <c r="AT9" s="192"/>
      <c r="AU9" s="192"/>
      <c r="AV9" s="73">
        <v>80000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93">
        <v>80000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194"/>
      <c r="DB9" s="194"/>
      <c r="DC9" s="194"/>
      <c r="DD9" s="194"/>
      <c r="DE9" s="194"/>
      <c r="DF9" s="194"/>
      <c r="DG9" s="194"/>
      <c r="DH9" s="194"/>
    </row>
    <row r="10" spans="1:112" s="1" customFormat="1" ht="27" customHeight="1">
      <c r="A10" s="72" t="s">
        <v>76</v>
      </c>
      <c r="B10" s="72" t="s">
        <v>77</v>
      </c>
      <c r="C10" s="72" t="s">
        <v>77</v>
      </c>
      <c r="D10" s="92" t="s">
        <v>79</v>
      </c>
      <c r="E10" s="73">
        <f>F10+T10+AV10+BI10+BN10+CA10+CR10+CU10+DA10+DD10</f>
        <v>103722</v>
      </c>
      <c r="F10" s="73">
        <f>SUM(G10:S10)</f>
        <v>103722</v>
      </c>
      <c r="G10" s="73"/>
      <c r="H10" s="73"/>
      <c r="I10" s="73"/>
      <c r="J10" s="73"/>
      <c r="K10" s="73"/>
      <c r="L10" s="192">
        <v>103722</v>
      </c>
      <c r="M10" s="192"/>
      <c r="N10" s="192"/>
      <c r="O10" s="192"/>
      <c r="P10" s="192"/>
      <c r="Q10" s="192"/>
      <c r="R10" s="192"/>
      <c r="S10" s="192"/>
      <c r="T10" s="73"/>
      <c r="U10" s="192"/>
      <c r="V10" s="192"/>
      <c r="W10" s="192"/>
      <c r="X10" s="93"/>
      <c r="Y10" s="192"/>
      <c r="Z10" s="192"/>
      <c r="AA10" s="192"/>
      <c r="AB10" s="192"/>
      <c r="AC10" s="192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92"/>
      <c r="AO10" s="192"/>
      <c r="AP10" s="192"/>
      <c r="AQ10" s="192"/>
      <c r="AR10" s="192"/>
      <c r="AS10" s="192"/>
      <c r="AT10" s="192"/>
      <c r="AU10" s="192"/>
      <c r="AV10" s="73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194"/>
      <c r="DB10" s="194"/>
      <c r="DC10" s="194"/>
      <c r="DD10" s="194"/>
      <c r="DE10" s="194"/>
      <c r="DF10" s="194"/>
      <c r="DG10" s="194"/>
      <c r="DH10" s="194"/>
    </row>
    <row r="11" spans="1:112" s="1" customFormat="1" ht="27" customHeight="1">
      <c r="A11" s="72" t="s">
        <v>314</v>
      </c>
      <c r="B11" s="72" t="s">
        <v>315</v>
      </c>
      <c r="C11" s="72" t="s">
        <v>82</v>
      </c>
      <c r="D11" s="92" t="s">
        <v>83</v>
      </c>
      <c r="E11" s="73">
        <f>F11+T11+AV11+BI11+BN11+CA11+CR11+CU11+DA11+DD11</f>
        <v>48184</v>
      </c>
      <c r="F11" s="73">
        <f>SUM(G11:S11)</f>
        <v>48184</v>
      </c>
      <c r="G11" s="73"/>
      <c r="H11" s="73"/>
      <c r="I11" s="73"/>
      <c r="J11" s="73"/>
      <c r="K11" s="73"/>
      <c r="L11" s="192"/>
      <c r="M11" s="192"/>
      <c r="N11" s="192">
        <v>45384</v>
      </c>
      <c r="O11" s="192"/>
      <c r="P11" s="192">
        <v>2800</v>
      </c>
      <c r="Q11" s="192"/>
      <c r="R11" s="192"/>
      <c r="S11" s="192"/>
      <c r="T11" s="73"/>
      <c r="U11" s="192"/>
      <c r="V11" s="192"/>
      <c r="W11" s="192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92"/>
      <c r="AO11" s="192"/>
      <c r="AP11" s="192"/>
      <c r="AQ11" s="192"/>
      <c r="AR11" s="192"/>
      <c r="AS11" s="192"/>
      <c r="AT11" s="192"/>
      <c r="AU11" s="192"/>
      <c r="AV11" s="73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194"/>
      <c r="DB11" s="194"/>
      <c r="DC11" s="194"/>
      <c r="DD11" s="194"/>
      <c r="DE11" s="194"/>
      <c r="DF11" s="194"/>
      <c r="DG11" s="194"/>
      <c r="DH11" s="194"/>
    </row>
    <row r="12" spans="1:112" s="1" customFormat="1" ht="21" customHeight="1">
      <c r="A12" s="72" t="s">
        <v>88</v>
      </c>
      <c r="B12" s="72" t="s">
        <v>82</v>
      </c>
      <c r="C12" s="72" t="s">
        <v>78</v>
      </c>
      <c r="D12" s="92" t="s">
        <v>89</v>
      </c>
      <c r="E12" s="73">
        <f>F12+T12+AV12+BI12+BN12+CA12+CR12+CU12+DA12+DD12</f>
        <v>77792</v>
      </c>
      <c r="F12" s="73">
        <f>SUM(G12:S12)</f>
        <v>77792</v>
      </c>
      <c r="G12" s="73"/>
      <c r="H12" s="73"/>
      <c r="I12" s="73"/>
      <c r="J12" s="73"/>
      <c r="K12" s="73"/>
      <c r="L12" s="192"/>
      <c r="M12" s="192"/>
      <c r="N12" s="192"/>
      <c r="O12" s="192"/>
      <c r="P12" s="192"/>
      <c r="Q12" s="192">
        <v>77792</v>
      </c>
      <c r="R12" s="192"/>
      <c r="S12" s="192"/>
      <c r="T12" s="73"/>
      <c r="U12" s="192"/>
      <c r="V12" s="192"/>
      <c r="W12" s="192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192"/>
      <c r="AO12" s="192"/>
      <c r="AP12" s="192"/>
      <c r="AQ12" s="192"/>
      <c r="AR12" s="192"/>
      <c r="AS12" s="192"/>
      <c r="AT12" s="192"/>
      <c r="AU12" s="192"/>
      <c r="AV12" s="73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194"/>
      <c r="DB12" s="194"/>
      <c r="DC12" s="194"/>
      <c r="DD12" s="194"/>
      <c r="DE12" s="194"/>
      <c r="DF12" s="194"/>
      <c r="DG12" s="194"/>
      <c r="DH12" s="194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O5:O6"/>
    <mergeCell ref="P5:P6"/>
    <mergeCell ref="Q5:Q6"/>
    <mergeCell ref="R5:R6"/>
    <mergeCell ref="K5:K6"/>
    <mergeCell ref="L5:L6"/>
    <mergeCell ref="M5:M6"/>
    <mergeCell ref="N5:N6"/>
    <mergeCell ref="W5:W6"/>
    <mergeCell ref="X5:X6"/>
    <mergeCell ref="Y5:Y6"/>
    <mergeCell ref="Z5:Z6"/>
    <mergeCell ref="S5:S6"/>
    <mergeCell ref="T5:T6"/>
    <mergeCell ref="U5:U6"/>
    <mergeCell ref="V5:V6"/>
    <mergeCell ref="AE5:AE6"/>
    <mergeCell ref="AF5:AF6"/>
    <mergeCell ref="AG5:AG6"/>
    <mergeCell ref="AH5:AH6"/>
    <mergeCell ref="AA5:AA6"/>
    <mergeCell ref="AB5:AB6"/>
    <mergeCell ref="AC5:AC6"/>
    <mergeCell ref="AD5:AD6"/>
    <mergeCell ref="AM5:AM6"/>
    <mergeCell ref="AN5:AN6"/>
    <mergeCell ref="AO5:AO6"/>
    <mergeCell ref="AP5:AP6"/>
    <mergeCell ref="AI5:AI6"/>
    <mergeCell ref="AJ5:AJ6"/>
    <mergeCell ref="AK5:AK6"/>
    <mergeCell ref="AL5:AL6"/>
    <mergeCell ref="AU5:AU6"/>
    <mergeCell ref="AV5:AV6"/>
    <mergeCell ref="AW5:AW6"/>
    <mergeCell ref="AX5:AX6"/>
    <mergeCell ref="AQ5:AQ6"/>
    <mergeCell ref="AR5:AR6"/>
    <mergeCell ref="AS5:AS6"/>
    <mergeCell ref="AT5:AT6"/>
    <mergeCell ref="BC5:BC6"/>
    <mergeCell ref="BD5:BD6"/>
    <mergeCell ref="BE5:BE6"/>
    <mergeCell ref="BF5:BF6"/>
    <mergeCell ref="AY5:AY6"/>
    <mergeCell ref="AZ5:AZ6"/>
    <mergeCell ref="BA5:BA6"/>
    <mergeCell ref="BB5:BB6"/>
    <mergeCell ref="BK5:BK6"/>
    <mergeCell ref="BL5:BL6"/>
    <mergeCell ref="BM5:BM6"/>
    <mergeCell ref="BN5:BN6"/>
    <mergeCell ref="BG5:BG6"/>
    <mergeCell ref="BH5:BH6"/>
    <mergeCell ref="BI5:BI6"/>
    <mergeCell ref="BJ5:BJ6"/>
    <mergeCell ref="BS5:BS6"/>
    <mergeCell ref="BT5:BT6"/>
    <mergeCell ref="BU5:BU6"/>
    <mergeCell ref="BV5:BV6"/>
    <mergeCell ref="BO5:BO6"/>
    <mergeCell ref="BP5:BP6"/>
    <mergeCell ref="BQ5:BQ6"/>
    <mergeCell ref="BR5:BR6"/>
    <mergeCell ref="CA5:CA6"/>
    <mergeCell ref="CB5:CB6"/>
    <mergeCell ref="CC5:CC6"/>
    <mergeCell ref="CD5:CD6"/>
    <mergeCell ref="BW5:BW6"/>
    <mergeCell ref="BX5:BX6"/>
    <mergeCell ref="BY5:BY6"/>
    <mergeCell ref="BZ5:BZ6"/>
    <mergeCell ref="CI5:CI6"/>
    <mergeCell ref="CJ5:CJ6"/>
    <mergeCell ref="CK5:CK6"/>
    <mergeCell ref="CL5:CL6"/>
    <mergeCell ref="CE5:CE6"/>
    <mergeCell ref="CF5:CF6"/>
    <mergeCell ref="CG5:CG6"/>
    <mergeCell ref="CH5:CH6"/>
    <mergeCell ref="CQ5:CQ6"/>
    <mergeCell ref="CR5:CR6"/>
    <mergeCell ref="CS5:CS6"/>
    <mergeCell ref="CT5:CT6"/>
    <mergeCell ref="CM5:CM6"/>
    <mergeCell ref="CN5:CN6"/>
    <mergeCell ref="CO5:CO6"/>
    <mergeCell ref="CP5:CP6"/>
    <mergeCell ref="CY5:CY6"/>
    <mergeCell ref="CZ5:CZ6"/>
    <mergeCell ref="DA5:DA6"/>
    <mergeCell ref="DB5:DB6"/>
    <mergeCell ref="CU5:CU6"/>
    <mergeCell ref="CV5:CV6"/>
    <mergeCell ref="CW5:CW6"/>
    <mergeCell ref="CX5:CX6"/>
    <mergeCell ref="DG5:DG6"/>
    <mergeCell ref="DH5:DH6"/>
    <mergeCell ref="DC5:DC6"/>
    <mergeCell ref="DD5:DD6"/>
    <mergeCell ref="DE5:DE6"/>
    <mergeCell ref="DF5:DF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54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84" customWidth="1"/>
    <col min="8" max="8" width="8.66015625" style="0" customWidth="1"/>
  </cols>
  <sheetData>
    <row r="1" spans="1:8" ht="19.5" customHeight="1">
      <c r="A1" s="43"/>
      <c r="B1" s="43"/>
      <c r="C1" s="43"/>
      <c r="D1" s="44"/>
      <c r="E1" s="85"/>
      <c r="F1" s="85"/>
      <c r="G1" s="86" t="s">
        <v>247</v>
      </c>
      <c r="H1" s="62"/>
    </row>
    <row r="2" spans="1:8" ht="25.5" customHeight="1">
      <c r="A2" s="200" t="s">
        <v>248</v>
      </c>
      <c r="B2" s="200"/>
      <c r="C2" s="200"/>
      <c r="D2" s="200"/>
      <c r="E2" s="200"/>
      <c r="F2" s="200"/>
      <c r="G2" s="200"/>
      <c r="H2" s="62"/>
    </row>
    <row r="3" spans="1:8" ht="19.5" customHeight="1">
      <c r="A3" s="205" t="s">
        <v>286</v>
      </c>
      <c r="B3" s="205"/>
      <c r="C3" s="205"/>
      <c r="D3" s="205"/>
      <c r="E3" s="87"/>
      <c r="F3" s="87"/>
      <c r="G3" s="88" t="s">
        <v>2</v>
      </c>
      <c r="H3" s="62"/>
    </row>
    <row r="4" spans="1:8" ht="22.5" customHeight="1">
      <c r="A4" s="89" t="s">
        <v>249</v>
      </c>
      <c r="B4" s="89"/>
      <c r="C4" s="89"/>
      <c r="D4" s="89"/>
      <c r="E4" s="254" t="s">
        <v>92</v>
      </c>
      <c r="F4" s="254"/>
      <c r="G4" s="254"/>
      <c r="H4" s="62"/>
    </row>
    <row r="5" spans="1:8" ht="19.5" customHeight="1">
      <c r="A5" s="255" t="s">
        <v>63</v>
      </c>
      <c r="B5" s="256"/>
      <c r="C5" s="248" t="s">
        <v>250</v>
      </c>
      <c r="D5" s="250" t="s">
        <v>169</v>
      </c>
      <c r="E5" s="252" t="s">
        <v>53</v>
      </c>
      <c r="F5" s="257" t="s">
        <v>251</v>
      </c>
      <c r="G5" s="252" t="s">
        <v>252</v>
      </c>
      <c r="H5" s="62"/>
    </row>
    <row r="6" spans="1:8" ht="27" customHeight="1">
      <c r="A6" s="17" t="s">
        <v>73</v>
      </c>
      <c r="B6" s="18" t="s">
        <v>74</v>
      </c>
      <c r="C6" s="249"/>
      <c r="D6" s="251"/>
      <c r="E6" s="253"/>
      <c r="F6" s="258"/>
      <c r="G6" s="253"/>
      <c r="H6" s="62"/>
    </row>
    <row r="7" spans="1:8" ht="19.5" customHeight="1">
      <c r="A7" s="246" t="s">
        <v>53</v>
      </c>
      <c r="B7" s="247"/>
      <c r="C7" s="247"/>
      <c r="D7" s="247"/>
      <c r="E7" s="73">
        <f>E8+E17+E29+E31</f>
        <v>1241827</v>
      </c>
      <c r="F7" s="73">
        <f>F8+F31+F29+F17</f>
        <v>1102022</v>
      </c>
      <c r="G7" s="73">
        <f>G8+G17+G29</f>
        <v>139805</v>
      </c>
      <c r="H7" s="63"/>
    </row>
    <row r="8" spans="1:8" ht="19.5" customHeight="1">
      <c r="A8" s="72"/>
      <c r="B8" s="72"/>
      <c r="C8" s="90"/>
      <c r="D8" s="72" t="s">
        <v>159</v>
      </c>
      <c r="E8" s="73">
        <f>SUM(E9:E16)</f>
        <v>1021962</v>
      </c>
      <c r="F8" s="73">
        <f>SUM(F9:F16)</f>
        <v>1021962</v>
      </c>
      <c r="G8" s="73">
        <f>SUM(G9:G16)</f>
        <v>0</v>
      </c>
      <c r="H8" s="63"/>
    </row>
    <row r="9" spans="1:8" ht="19.5" customHeight="1">
      <c r="A9" s="72" t="s">
        <v>253</v>
      </c>
      <c r="B9" s="72" t="s">
        <v>78</v>
      </c>
      <c r="C9" s="72" t="s">
        <v>316</v>
      </c>
      <c r="D9" s="72" t="s">
        <v>170</v>
      </c>
      <c r="E9" s="73">
        <f>F9</f>
        <v>394188</v>
      </c>
      <c r="F9" s="74">
        <v>394188</v>
      </c>
      <c r="G9" s="73">
        <v>0</v>
      </c>
      <c r="H9" s="62"/>
    </row>
    <row r="10" spans="1:8" ht="19.5" customHeight="1">
      <c r="A10" s="72" t="s">
        <v>253</v>
      </c>
      <c r="B10" s="72" t="s">
        <v>82</v>
      </c>
      <c r="C10" s="72" t="s">
        <v>316</v>
      </c>
      <c r="D10" s="72" t="s">
        <v>171</v>
      </c>
      <c r="E10" s="73">
        <f aca="true" t="shared" si="0" ref="E10:E16">F10</f>
        <v>8424</v>
      </c>
      <c r="F10" s="74">
        <v>8424</v>
      </c>
      <c r="G10" s="73">
        <v>0</v>
      </c>
      <c r="H10" s="58"/>
    </row>
    <row r="11" spans="1:8" ht="19.5" customHeight="1">
      <c r="A11" s="72" t="s">
        <v>253</v>
      </c>
      <c r="B11" s="72" t="s">
        <v>254</v>
      </c>
      <c r="C11" s="72" t="s">
        <v>316</v>
      </c>
      <c r="D11" s="72" t="s">
        <v>174</v>
      </c>
      <c r="E11" s="73">
        <f t="shared" si="0"/>
        <v>245652</v>
      </c>
      <c r="F11" s="74">
        <v>245652</v>
      </c>
      <c r="G11" s="73">
        <v>0</v>
      </c>
      <c r="H11" s="58"/>
    </row>
    <row r="12" spans="1:8" ht="19.5" customHeight="1">
      <c r="A12" s="72" t="s">
        <v>253</v>
      </c>
      <c r="B12" s="72" t="s">
        <v>255</v>
      </c>
      <c r="C12" s="72" t="s">
        <v>316</v>
      </c>
      <c r="D12" s="72" t="s">
        <v>175</v>
      </c>
      <c r="E12" s="73">
        <f t="shared" si="0"/>
        <v>103722</v>
      </c>
      <c r="F12" s="74">
        <v>103722</v>
      </c>
      <c r="G12" s="73">
        <v>0</v>
      </c>
      <c r="H12" s="58"/>
    </row>
    <row r="13" spans="1:8" ht="19.5" customHeight="1">
      <c r="A13" s="72" t="s">
        <v>253</v>
      </c>
      <c r="B13" s="72" t="s">
        <v>256</v>
      </c>
      <c r="C13" s="72" t="s">
        <v>316</v>
      </c>
      <c r="D13" s="72" t="s">
        <v>177</v>
      </c>
      <c r="E13" s="73">
        <f t="shared" si="0"/>
        <v>45384</v>
      </c>
      <c r="F13" s="74">
        <v>45384</v>
      </c>
      <c r="G13" s="73">
        <v>0</v>
      </c>
      <c r="H13" s="58"/>
    </row>
    <row r="14" spans="1:8" ht="19.5" customHeight="1">
      <c r="A14" s="72" t="s">
        <v>253</v>
      </c>
      <c r="B14" s="72" t="s">
        <v>86</v>
      </c>
      <c r="C14" s="72" t="s">
        <v>316</v>
      </c>
      <c r="D14" s="72" t="s">
        <v>179</v>
      </c>
      <c r="E14" s="73">
        <f t="shared" si="0"/>
        <v>2800</v>
      </c>
      <c r="F14" s="74">
        <v>2800</v>
      </c>
      <c r="G14" s="73">
        <v>0</v>
      </c>
      <c r="H14" s="58"/>
    </row>
    <row r="15" spans="1:8" ht="19.5" customHeight="1">
      <c r="A15" s="72" t="s">
        <v>253</v>
      </c>
      <c r="B15" s="72" t="s">
        <v>257</v>
      </c>
      <c r="C15" s="72" t="s">
        <v>316</v>
      </c>
      <c r="D15" s="72" t="s">
        <v>89</v>
      </c>
      <c r="E15" s="73">
        <f t="shared" si="0"/>
        <v>77792</v>
      </c>
      <c r="F15" s="74">
        <v>77792</v>
      </c>
      <c r="G15" s="73">
        <v>0</v>
      </c>
      <c r="H15" s="58"/>
    </row>
    <row r="16" spans="1:8" ht="19.5" customHeight="1">
      <c r="A16" s="72" t="s">
        <v>253</v>
      </c>
      <c r="B16" s="72" t="s">
        <v>87</v>
      </c>
      <c r="C16" s="72" t="s">
        <v>316</v>
      </c>
      <c r="D16" s="72" t="s">
        <v>150</v>
      </c>
      <c r="E16" s="73">
        <f t="shared" si="0"/>
        <v>144000</v>
      </c>
      <c r="F16" s="74">
        <v>144000</v>
      </c>
      <c r="G16" s="73">
        <v>0</v>
      </c>
      <c r="H16" s="58"/>
    </row>
    <row r="17" spans="1:8" ht="19.5" customHeight="1">
      <c r="A17" s="72"/>
      <c r="B17" s="72"/>
      <c r="C17" s="72"/>
      <c r="D17" s="72" t="s">
        <v>160</v>
      </c>
      <c r="E17" s="73">
        <f>SUM(E18:E28)</f>
        <v>139805</v>
      </c>
      <c r="F17" s="73">
        <f>SUM(F18:F28)</f>
        <v>0</v>
      </c>
      <c r="G17" s="73">
        <f>SUM(G18:G28)</f>
        <v>139805</v>
      </c>
      <c r="H17" s="58"/>
    </row>
    <row r="18" spans="1:8" ht="19.5" customHeight="1">
      <c r="A18" s="72" t="s">
        <v>258</v>
      </c>
      <c r="B18" s="72" t="s">
        <v>78</v>
      </c>
      <c r="C18" s="72" t="s">
        <v>316</v>
      </c>
      <c r="D18" s="72" t="s">
        <v>181</v>
      </c>
      <c r="E18" s="73">
        <f>F18+G18</f>
        <v>20000</v>
      </c>
      <c r="F18" s="73"/>
      <c r="G18" s="73">
        <v>20000</v>
      </c>
      <c r="H18" s="58"/>
    </row>
    <row r="19" spans="1:8" ht="19.5" customHeight="1">
      <c r="A19" s="72" t="s">
        <v>258</v>
      </c>
      <c r="B19" s="72" t="s">
        <v>82</v>
      </c>
      <c r="C19" s="72" t="s">
        <v>316</v>
      </c>
      <c r="D19" s="72" t="s">
        <v>182</v>
      </c>
      <c r="E19" s="73">
        <f aca="true" t="shared" si="1" ref="E19:E28">F19+G19</f>
        <v>860</v>
      </c>
      <c r="F19" s="74"/>
      <c r="G19" s="73">
        <v>860</v>
      </c>
      <c r="H19" s="58"/>
    </row>
    <row r="20" spans="1:8" ht="19.5" customHeight="1">
      <c r="A20" s="72" t="s">
        <v>258</v>
      </c>
      <c r="B20" s="72" t="s">
        <v>84</v>
      </c>
      <c r="C20" s="72" t="s">
        <v>316</v>
      </c>
      <c r="D20" s="72" t="s">
        <v>183</v>
      </c>
      <c r="E20" s="73">
        <f t="shared" si="1"/>
        <v>0</v>
      </c>
      <c r="F20" s="74"/>
      <c r="G20" s="73"/>
      <c r="H20" s="58"/>
    </row>
    <row r="21" spans="1:8" ht="19.5" customHeight="1">
      <c r="A21" s="72" t="s">
        <v>258</v>
      </c>
      <c r="B21" s="72" t="s">
        <v>254</v>
      </c>
      <c r="C21" s="72" t="s">
        <v>316</v>
      </c>
      <c r="D21" s="72" t="s">
        <v>187</v>
      </c>
      <c r="E21" s="73">
        <f t="shared" si="1"/>
        <v>5000</v>
      </c>
      <c r="F21" s="74"/>
      <c r="G21" s="73">
        <v>5000</v>
      </c>
      <c r="H21" s="58"/>
    </row>
    <row r="22" spans="1:8" ht="19.5" customHeight="1">
      <c r="A22" s="72" t="s">
        <v>258</v>
      </c>
      <c r="B22" s="72" t="s">
        <v>81</v>
      </c>
      <c r="C22" s="72" t="s">
        <v>316</v>
      </c>
      <c r="D22" s="72" t="s">
        <v>190</v>
      </c>
      <c r="E22" s="73">
        <f t="shared" si="1"/>
        <v>10000</v>
      </c>
      <c r="F22" s="74"/>
      <c r="G22" s="73">
        <v>10000</v>
      </c>
      <c r="H22" s="58"/>
    </row>
    <row r="23" spans="1:8" ht="19.5" customHeight="1">
      <c r="A23" s="72" t="s">
        <v>258</v>
      </c>
      <c r="B23" s="72" t="s">
        <v>259</v>
      </c>
      <c r="C23" s="72" t="s">
        <v>316</v>
      </c>
      <c r="D23" s="72" t="s">
        <v>151</v>
      </c>
      <c r="E23" s="73">
        <f t="shared" si="1"/>
        <v>7000</v>
      </c>
      <c r="F23" s="74"/>
      <c r="G23" s="73">
        <v>7000</v>
      </c>
      <c r="H23" s="58"/>
    </row>
    <row r="24" spans="1:8" ht="19.5" customHeight="1">
      <c r="A24" s="72" t="s">
        <v>258</v>
      </c>
      <c r="B24" s="72" t="s">
        <v>260</v>
      </c>
      <c r="C24" s="72" t="s">
        <v>316</v>
      </c>
      <c r="D24" s="72" t="s">
        <v>152</v>
      </c>
      <c r="E24" s="73">
        <f t="shared" si="1"/>
        <v>2500</v>
      </c>
      <c r="F24" s="74"/>
      <c r="G24" s="73">
        <v>2500</v>
      </c>
      <c r="H24" s="58"/>
    </row>
    <row r="25" spans="1:8" ht="19.5" customHeight="1">
      <c r="A25" s="72" t="s">
        <v>258</v>
      </c>
      <c r="B25" s="72" t="s">
        <v>261</v>
      </c>
      <c r="C25" s="72" t="s">
        <v>316</v>
      </c>
      <c r="D25" s="72" t="s">
        <v>153</v>
      </c>
      <c r="E25" s="73">
        <f t="shared" si="1"/>
        <v>12960</v>
      </c>
      <c r="F25" s="74"/>
      <c r="G25" s="73">
        <v>12960</v>
      </c>
      <c r="H25" s="58"/>
    </row>
    <row r="26" spans="1:7" ht="19.5" customHeight="1">
      <c r="A26" s="26" t="s">
        <v>258</v>
      </c>
      <c r="B26" s="72" t="s">
        <v>262</v>
      </c>
      <c r="C26" s="72" t="s">
        <v>316</v>
      </c>
      <c r="D26" s="72" t="s">
        <v>199</v>
      </c>
      <c r="E26" s="73">
        <f t="shared" si="1"/>
        <v>17608</v>
      </c>
      <c r="F26" s="74"/>
      <c r="G26" s="73">
        <v>17608</v>
      </c>
    </row>
    <row r="27" spans="1:7" ht="19.5" customHeight="1">
      <c r="A27" s="26" t="s">
        <v>258</v>
      </c>
      <c r="B27" s="72" t="s">
        <v>263</v>
      </c>
      <c r="C27" s="72" t="s">
        <v>316</v>
      </c>
      <c r="D27" s="72" t="s">
        <v>200</v>
      </c>
      <c r="E27" s="73">
        <f t="shared" si="1"/>
        <v>18189</v>
      </c>
      <c r="F27" s="74"/>
      <c r="G27" s="73">
        <v>18189</v>
      </c>
    </row>
    <row r="28" spans="1:7" ht="19.5" customHeight="1">
      <c r="A28" s="26">
        <v>302</v>
      </c>
      <c r="B28" s="72">
        <v>99</v>
      </c>
      <c r="C28" s="72" t="s">
        <v>316</v>
      </c>
      <c r="D28" s="72" t="s">
        <v>154</v>
      </c>
      <c r="E28" s="73">
        <f t="shared" si="1"/>
        <v>45688</v>
      </c>
      <c r="F28" s="74"/>
      <c r="G28" s="73">
        <v>45688</v>
      </c>
    </row>
    <row r="29" spans="1:7" ht="19.5" customHeight="1">
      <c r="A29" s="26"/>
      <c r="B29" s="72"/>
      <c r="C29" s="72"/>
      <c r="D29" s="72" t="s">
        <v>309</v>
      </c>
      <c r="E29" s="73">
        <f>E30</f>
        <v>60</v>
      </c>
      <c r="F29" s="73">
        <f>F30</f>
        <v>60</v>
      </c>
      <c r="G29" s="73"/>
    </row>
    <row r="30" spans="1:7" ht="19.5" customHeight="1">
      <c r="A30" s="26" t="s">
        <v>264</v>
      </c>
      <c r="B30" s="72" t="s">
        <v>85</v>
      </c>
      <c r="C30" s="72" t="s">
        <v>316</v>
      </c>
      <c r="D30" s="72" t="s">
        <v>212</v>
      </c>
      <c r="E30" s="73">
        <v>60</v>
      </c>
      <c r="F30" s="74">
        <v>60</v>
      </c>
      <c r="G30" s="73">
        <v>0</v>
      </c>
    </row>
    <row r="31" spans="1:7" ht="19.5" customHeight="1">
      <c r="A31" s="26" t="s">
        <v>318</v>
      </c>
      <c r="B31" s="72" t="s">
        <v>87</v>
      </c>
      <c r="C31" s="72" t="s">
        <v>316</v>
      </c>
      <c r="D31" s="72" t="s">
        <v>317</v>
      </c>
      <c r="E31" s="73">
        <v>80000</v>
      </c>
      <c r="F31" s="74">
        <v>80000</v>
      </c>
      <c r="G31" s="73">
        <v>0</v>
      </c>
    </row>
    <row r="32" spans="1:7" ht="19.5" customHeight="1">
      <c r="A32" s="26" t="s">
        <v>264</v>
      </c>
      <c r="B32" s="72" t="s">
        <v>87</v>
      </c>
      <c r="C32" s="72" t="s">
        <v>316</v>
      </c>
      <c r="D32" s="72" t="s">
        <v>311</v>
      </c>
      <c r="E32" s="73">
        <v>80000</v>
      </c>
      <c r="F32" s="74">
        <v>80000</v>
      </c>
      <c r="G32" s="73">
        <v>0</v>
      </c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zoomScalePageLayoutView="0" workbookViewId="0" topLeftCell="A1">
      <selection activeCell="A7" sqref="A7:D8"/>
    </sheetView>
  </sheetViews>
  <sheetFormatPr defaultColWidth="9.16015625" defaultRowHeight="12.75" customHeight="1"/>
  <cols>
    <col min="1" max="3" width="8.33203125" style="0" customWidth="1"/>
    <col min="4" max="4" width="12.83203125" style="77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78"/>
      <c r="E1" s="3"/>
      <c r="F1" s="4" t="s">
        <v>265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</row>
    <row r="2" spans="1:243" ht="19.5" customHeight="1">
      <c r="A2" s="200" t="s">
        <v>266</v>
      </c>
      <c r="B2" s="200"/>
      <c r="C2" s="200"/>
      <c r="D2" s="200"/>
      <c r="E2" s="200"/>
      <c r="F2" s="20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205" t="s">
        <v>286</v>
      </c>
      <c r="B3" s="205"/>
      <c r="C3" s="205"/>
      <c r="D3" s="205"/>
      <c r="E3" s="5"/>
      <c r="F3" s="7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12" t="s">
        <v>63</v>
      </c>
      <c r="B4" s="13"/>
      <c r="C4" s="14"/>
      <c r="D4" s="259" t="s">
        <v>64</v>
      </c>
      <c r="E4" s="223" t="s">
        <v>267</v>
      </c>
      <c r="F4" s="207" t="s">
        <v>66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6" t="s">
        <v>73</v>
      </c>
      <c r="B5" s="17" t="s">
        <v>74</v>
      </c>
      <c r="C5" s="18" t="s">
        <v>75</v>
      </c>
      <c r="D5" s="259"/>
      <c r="E5" s="223"/>
      <c r="F5" s="207"/>
      <c r="G5" s="4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69"/>
      <c r="B6" s="69"/>
      <c r="C6" s="69"/>
      <c r="D6" s="79"/>
      <c r="E6" s="80" t="s">
        <v>53</v>
      </c>
      <c r="F6" s="81">
        <f>SUM(F7:F8)</f>
        <v>650000</v>
      </c>
      <c r="G6" s="4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19.5" customHeight="1">
      <c r="A7" s="82" t="s">
        <v>319</v>
      </c>
      <c r="B7" s="82" t="s">
        <v>299</v>
      </c>
      <c r="C7" s="82" t="s">
        <v>320</v>
      </c>
      <c r="D7" s="199">
        <v>208120</v>
      </c>
      <c r="E7" s="83" t="s">
        <v>321</v>
      </c>
      <c r="F7" s="73">
        <v>150000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ht="19.5" customHeight="1">
      <c r="A8" s="82" t="s">
        <v>319</v>
      </c>
      <c r="B8" s="82" t="s">
        <v>299</v>
      </c>
      <c r="C8" s="82" t="s">
        <v>320</v>
      </c>
      <c r="D8" s="199">
        <v>208120</v>
      </c>
      <c r="E8" s="83" t="s">
        <v>322</v>
      </c>
      <c r="F8" s="73">
        <v>500000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8300000000000001" right="0.59" top="0.59" bottom="0.59" header="0.59" footer="0.39"/>
  <pageSetup fitToHeight="1000" horizontalDpi="600" verticalDpi="600" orientation="landscape" paperSize="9" r:id="rId1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daohangxitong.com</cp:lastModifiedBy>
  <cp:lastPrinted>2021-01-31T06:07:31Z</cp:lastPrinted>
  <dcterms:created xsi:type="dcterms:W3CDTF">2017-02-22T01:19:27Z</dcterms:created>
  <dcterms:modified xsi:type="dcterms:W3CDTF">2021-02-05T06:54:06Z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