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<sst xmlns="http://schemas.openxmlformats.org/spreadsheetml/2006/main" count="651" uniqueCount="305">
  <si>
    <t xml:space="preserve">     大竹县周家中学      </t>
  </si>
  <si>
    <t>2020年部门预算</t>
  </si>
  <si>
    <t>报送日期：  2020 年 5月 8 日</t>
  </si>
  <si>
    <t>表1</t>
  </si>
  <si>
    <t>部门收支总表</t>
  </si>
  <si>
    <t>大竹县周家中学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</si>
  <si>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</si>
  <si>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</si>
  <si>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</si>
  <si>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</si>
  <si>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</si>
  <si>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</si>
  <si>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</si>
  <si>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</si>
  <si>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</si>
  <si>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</si>
  <si>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</si>
  <si>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</si>
  <si>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</si>
  <si>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</si>
  <si>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</si>
  <si>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</si>
  <si>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</si>
  <si>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</si>
  <si>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</si>
  <si>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</si>
  <si>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</si>
  <si>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</si>
  <si>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</si>
  <si>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</si>
  <si>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</si>
  <si>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</si>
  <si>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</si>
  <si>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</si>
  <si>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</si>
  <si>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</si>
  <si>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</si>
  <si>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</si>
  <si>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</si>
  <si>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</si>
  <si>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</si>
  <si>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</si>
  <si>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</si>
  <si>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</si>
  <si>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</si>
  <si>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</si>
  <si>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</si>
  <si>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</si>
  <si>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</si>
  <si>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</si>
  <si>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</si>
  <si>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</si>
  <si>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</si>
  <si>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</si>
  <si>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</si>
  <si>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</si>
  <si>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</si>
  <si>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</si>
  <si>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</si>
  <si>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</si>
  <si>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</si>
  <si>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</si>
  <si>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</si>
  <si>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</si>
  <si>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</si>
  <si>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</si>
  <si>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</si>
  <si>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</si>
  <si>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</si>
  <si>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</si>
  <si>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</si>
  <si>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</si>
  <si>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</si>
  <si>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</si>
  <si>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</si>
  <si>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</si>
  <si>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</si>
  <si>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</si>
  <si>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</si>
  <si>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</si>
  <si>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</si>
  <si>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</si>
  <si>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</si>
  <si>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03</t>
  </si>
  <si>
    <t>208244</t>
  </si>
  <si>
    <t>初中教育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</si>
  <si>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</si>
  <si>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</si>
  <si>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</si>
  <si>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</si>
  <si>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</si>
  <si>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</si>
  <si>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</si>
  <si>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</si>
  <si>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</si>
  <si>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</si>
  <si>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</si>
  <si>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</si>
  <si>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</si>
  <si>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</si>
  <si>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</si>
  <si>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</si>
  <si>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</si>
  <si>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</si>
  <si>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</si>
  <si>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</si>
  <si>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</si>
  <si>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</si>
  <si>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</si>
  <si>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</si>
  <si>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</si>
  <si>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</si>
  <si>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</si>
  <si>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</si>
  <si>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</si>
  <si>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</si>
  <si>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</si>
  <si>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</si>
  <si>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</si>
  <si>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</si>
  <si>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</si>
  <si>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</si>
  <si>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</si>
  <si>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</si>
  <si>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</si>
  <si>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</si>
  <si>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</si>
  <si>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</si>
  <si>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</si>
  <si>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</si>
  <si>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</si>
  <si>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</si>
  <si>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</si>
  <si>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</si>
  <si>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</si>
  <si>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</si>
  <si>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</si>
  <si>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</si>
  <si>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</si>
  <si>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</si>
  <si>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</si>
  <si>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</si>
  <si>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</si>
  <si>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</si>
  <si>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</si>
  <si>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</si>
  <si>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</si>
  <si>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</si>
  <si>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</si>
  <si>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</si>
  <si>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</si>
  <si>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</si>
  <si>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</si>
  <si>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</si>
  <si>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</si>
  <si>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</si>
  <si>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</si>
  <si>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</si>
  <si>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>工资福利支出</t>
  </si>
  <si>
    <t>商品和服务支出</t>
  </si>
  <si>
    <t xml:space="preserve">  对个人和家庭的补助</t>
  </si>
  <si>
    <t>509</t>
  </si>
  <si>
    <t>离退休费</t>
  </si>
  <si>
    <t>社会福利救助</t>
  </si>
  <si>
    <t>99</t>
  </si>
  <si>
    <t>其他对个人和家庭的补助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</si>
  <si>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</si>
  <si>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</si>
  <si>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</si>
  <si>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</si>
  <si>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</si>
  <si>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</si>
  <si>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</si>
  <si>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</si>
  <si>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</si>
  <si>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</si>
  <si>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</si>
  <si>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</si>
  <si>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</si>
  <si>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</si>
  <si>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</si>
  <si>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</si>
  <si>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</si>
  <si>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</si>
  <si>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</si>
  <si>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</si>
  <si>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</si>
  <si>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</si>
  <si>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</si>
  <si>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</si>
  <si>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</si>
  <si>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</si>
  <si>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</si>
  <si>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</si>
  <si>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</si>
  <si>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</si>
  <si>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</si>
  <si>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</si>
  <si>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</si>
  <si>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</si>
  <si>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</si>
  <si>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</si>
  <si>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</si>
  <si>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</si>
  <si>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</si>
  <si>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</si>
  <si>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</si>
  <si>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</si>
  <si>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</si>
  <si>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</si>
  <si>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</si>
  <si>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</si>
  <si>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</si>
  <si>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</si>
  <si>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</si>
  <si>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</si>
  <si>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</si>
  <si>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</si>
  <si>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</si>
  <si>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</si>
  <si>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</si>
  <si>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</si>
  <si>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</si>
  <si>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</si>
  <si>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</si>
  <si>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</si>
  <si>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</si>
  <si>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</si>
  <si>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</si>
  <si>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</si>
  <si>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</si>
  <si>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</si>
  <si>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</si>
  <si>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</si>
  <si>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</si>
  <si>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</si>
  <si>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</si>
  <si>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</si>
  <si>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</si>
  <si>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</si>
  <si>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</si>
  <si>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</si>
  <si>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</si>
  <si>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</si>
  <si>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</si>
  <si>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</si>
  <si>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</si>
  <si>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</si>
  <si>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</si>
  <si>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</si>
  <si>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</si>
  <si>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</si>
  <si>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</si>
  <si>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</si>
  <si>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</si>
  <si>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</si>
  <si>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</si>
  <si>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</si>
  <si>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</si>
  <si>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</si>
  <si>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</si>
  <si>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</si>
  <si>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</si>
  <si>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</si>
  <si>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</si>
  <si>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</si>
  <si>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</si>
  <si>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</si>
  <si>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</si>
  <si>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</si>
  <si>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</si>
  <si>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</si>
  <si>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04</t>
  </si>
  <si>
    <t>06</t>
  </si>
  <si>
    <t>09</t>
  </si>
  <si>
    <t>维修(护)费</t>
  </si>
  <si>
    <t>14</t>
  </si>
  <si>
    <t>15</t>
  </si>
  <si>
    <t>16</t>
  </si>
  <si>
    <t>17</t>
  </si>
  <si>
    <t>18</t>
  </si>
  <si>
    <t>26</t>
  </si>
  <si>
    <t>27</t>
  </si>
  <si>
    <t>28</t>
  </si>
  <si>
    <t>29</t>
  </si>
  <si>
    <t>303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</si>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</sst>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;;"/>
    <numFmt numFmtId="181" formatCode="&quot;\&quot;#,##0.00_);\(&quot;\&quot;#,##0.00\)"/>
    <numFmt numFmtId="182" formatCode="#,##0.0000"/>
  </numFmts>
  <fonts count="39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9"/>
      <color indexed="10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7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10" borderId="0" applyNumberFormat="0" applyBorder="0" applyAlignment="0" applyProtection="0"/>
    <xf numFmtId="1" fontId="0" fillId="0" borderId="0">
      <alignment/>
      <protection/>
    </xf>
    <xf numFmtId="0" fontId="3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2" fillId="0" borderId="4" applyNumberFormat="0" applyFill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0" fillId="12" borderId="5" applyNumberFormat="0" applyAlignment="0" applyProtection="0"/>
    <xf numFmtId="0" fontId="21" fillId="13" borderId="6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20" fillId="7" borderId="0" applyNumberFormat="0" applyBorder="0" applyAlignment="0" applyProtection="0"/>
    <xf numFmtId="0" fontId="18" fillId="12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>
      <alignment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176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ill="1" applyBorder="1" applyAlignment="1">
      <alignment/>
    </xf>
    <xf numFmtId="176" fontId="1" fillId="0" borderId="19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ill="1" applyBorder="1" applyAlignment="1">
      <alignment horizontal="right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7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right" vertical="center" wrapText="1"/>
    </xf>
    <xf numFmtId="178" fontId="2" fillId="0" borderId="24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right" vertical="center" wrapText="1"/>
    </xf>
    <xf numFmtId="178" fontId="2" fillId="0" borderId="21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right"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0" fontId="38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12" borderId="17" xfId="0" applyNumberForma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9" xfId="0" applyNumberFormat="1" applyFont="1" applyFill="1" applyBorder="1" applyAlignment="1" applyProtection="1">
      <alignment horizontal="center" vertical="center" wrapText="1"/>
      <protection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1" fillId="12" borderId="28" xfId="0" applyNumberFormat="1" applyFont="1" applyFill="1" applyBorder="1" applyAlignment="1" applyProtection="1">
      <alignment horizontal="center" vertical="center"/>
      <protection/>
    </xf>
    <xf numFmtId="0" fontId="1" fillId="12" borderId="29" xfId="0" applyNumberFormat="1" applyFont="1" applyFill="1" applyBorder="1" applyAlignment="1" applyProtection="1">
      <alignment horizontal="center" vertical="center"/>
      <protection/>
    </xf>
    <xf numFmtId="0" fontId="1" fillId="12" borderId="30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162"/>
    </row>
    <row r="2" ht="34.5" customHeight="1"/>
    <row r="3" ht="63.75" customHeight="1">
      <c r="A3" s="163" t="s">
        <v>0</v>
      </c>
    </row>
    <row r="4" ht="107.25" customHeight="1">
      <c r="A4" s="164" t="s">
        <v>1</v>
      </c>
    </row>
    <row r="5" ht="409.5" customHeight="1" hidden="1">
      <c r="A5" s="165">
        <v>3.637978807091713E-12</v>
      </c>
    </row>
    <row r="6" ht="22.5">
      <c r="A6" s="166"/>
    </row>
    <row r="7" ht="30.75" customHeight="1">
      <c r="A7" s="166"/>
    </row>
    <row r="8" ht="78" customHeight="1"/>
    <row r="9" ht="63" customHeight="1">
      <c r="A9" s="167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286</v>
      </c>
      <c r="I1" s="22"/>
    </row>
    <row r="2" spans="1:9" ht="25.5" customHeight="1">
      <c r="A2" s="219" t="s">
        <v>287</v>
      </c>
      <c r="B2" s="219"/>
      <c r="C2" s="219"/>
      <c r="D2" s="219"/>
      <c r="E2" s="219"/>
      <c r="F2" s="219"/>
      <c r="G2" s="219"/>
      <c r="H2" s="219"/>
      <c r="I2" s="22"/>
    </row>
    <row r="3" spans="1:9" ht="19.5" customHeight="1">
      <c r="A3" s="4" t="s">
        <v>5</v>
      </c>
      <c r="B3" s="5"/>
      <c r="C3" s="5"/>
      <c r="D3" s="5"/>
      <c r="E3" s="5"/>
      <c r="F3" s="5"/>
      <c r="G3" s="5"/>
      <c r="H3" s="6" t="s">
        <v>6</v>
      </c>
      <c r="I3" s="22"/>
    </row>
    <row r="4" spans="1:9" ht="19.5" customHeight="1">
      <c r="A4" s="174" t="s">
        <v>288</v>
      </c>
      <c r="B4" s="174" t="s">
        <v>289</v>
      </c>
      <c r="C4" s="227" t="s">
        <v>290</v>
      </c>
      <c r="D4" s="227"/>
      <c r="E4" s="227"/>
      <c r="F4" s="227"/>
      <c r="G4" s="227"/>
      <c r="H4" s="227"/>
      <c r="I4" s="22"/>
    </row>
    <row r="5" spans="1:9" ht="19.5" customHeight="1">
      <c r="A5" s="174"/>
      <c r="B5" s="174"/>
      <c r="C5" s="272" t="s">
        <v>58</v>
      </c>
      <c r="D5" s="247" t="s">
        <v>199</v>
      </c>
      <c r="E5" s="9" t="s">
        <v>291</v>
      </c>
      <c r="F5" s="10"/>
      <c r="G5" s="10"/>
      <c r="H5" s="274" t="s">
        <v>204</v>
      </c>
      <c r="I5" s="22"/>
    </row>
    <row r="6" spans="1:9" ht="33.75" customHeight="1">
      <c r="A6" s="175"/>
      <c r="B6" s="175"/>
      <c r="C6" s="273"/>
      <c r="D6" s="233"/>
      <c r="E6" s="13" t="s">
        <v>73</v>
      </c>
      <c r="F6" s="14" t="s">
        <v>292</v>
      </c>
      <c r="G6" s="15" t="s">
        <v>293</v>
      </c>
      <c r="H6" s="236"/>
      <c r="I6" s="22"/>
    </row>
    <row r="7" spans="1:9" ht="19.5" customHeight="1">
      <c r="A7" s="16"/>
      <c r="B7" s="17" t="s">
        <v>58</v>
      </c>
      <c r="C7" s="18">
        <f aca="true" t="shared" si="0" ref="C7:H7">SUM(C8)</f>
        <v>13500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13500</v>
      </c>
      <c r="I7" s="23"/>
    </row>
    <row r="8" spans="1:9" ht="19.5" customHeight="1">
      <c r="A8" s="17" t="s">
        <v>84</v>
      </c>
      <c r="B8" s="19" t="s">
        <v>5</v>
      </c>
      <c r="C8" s="18">
        <f>D8+E8+H8</f>
        <v>13500</v>
      </c>
      <c r="D8" s="20">
        <v>0</v>
      </c>
      <c r="E8" s="20">
        <f>SUM(F8:G8)</f>
        <v>0</v>
      </c>
      <c r="F8" s="20">
        <v>0</v>
      </c>
      <c r="G8" s="18"/>
      <c r="H8" s="21">
        <v>13500</v>
      </c>
      <c r="I8" s="2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47"/>
      <c r="B1" s="48"/>
      <c r="C1" s="48"/>
      <c r="D1" s="48"/>
      <c r="E1" s="48"/>
      <c r="F1" s="48"/>
      <c r="G1" s="48"/>
      <c r="H1" s="178" t="s">
        <v>297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</row>
    <row r="2" spans="1:245" ht="19.5" customHeight="1">
      <c r="A2" s="219" t="s">
        <v>298</v>
      </c>
      <c r="B2" s="219"/>
      <c r="C2" s="219"/>
      <c r="D2" s="219"/>
      <c r="E2" s="219"/>
      <c r="F2" s="219"/>
      <c r="G2" s="219"/>
      <c r="H2" s="21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19.5" customHeight="1">
      <c r="A3" s="265" t="s">
        <v>5</v>
      </c>
      <c r="B3" s="265"/>
      <c r="C3" s="265"/>
      <c r="D3" s="265"/>
      <c r="E3" s="70"/>
      <c r="F3" s="50"/>
      <c r="G3" s="50"/>
      <c r="H3" s="6" t="s">
        <v>6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19.5" customHeight="1">
      <c r="A4" s="51" t="s">
        <v>57</v>
      </c>
      <c r="B4" s="51"/>
      <c r="C4" s="51"/>
      <c r="D4" s="190"/>
      <c r="E4" s="191"/>
      <c r="F4" s="227" t="s">
        <v>299</v>
      </c>
      <c r="G4" s="227"/>
      <c r="H4" s="22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71" t="s">
        <v>68</v>
      </c>
      <c r="B5" s="179"/>
      <c r="C5" s="180"/>
      <c r="D5" s="271" t="s">
        <v>69</v>
      </c>
      <c r="E5" s="223" t="s">
        <v>102</v>
      </c>
      <c r="F5" s="223" t="s">
        <v>58</v>
      </c>
      <c r="G5" s="223" t="s">
        <v>98</v>
      </c>
      <c r="H5" s="227" t="s">
        <v>99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19.5" customHeight="1">
      <c r="A6" s="54" t="s">
        <v>78</v>
      </c>
      <c r="B6" s="31" t="s">
        <v>79</v>
      </c>
      <c r="C6" s="30" t="s">
        <v>80</v>
      </c>
      <c r="D6" s="275"/>
      <c r="E6" s="223"/>
      <c r="F6" s="223"/>
      <c r="G6" s="223"/>
      <c r="H6" s="227"/>
      <c r="I6" s="181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ht="19.5" customHeight="1">
      <c r="A7" s="193"/>
      <c r="B7" s="30"/>
      <c r="C7" s="30"/>
      <c r="D7" s="192"/>
      <c r="E7" s="8"/>
      <c r="F7" s="7"/>
      <c r="G7" s="53"/>
      <c r="H7" s="194"/>
      <c r="I7" s="18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</row>
    <row r="8" spans="1:245" ht="19.5" customHeight="1">
      <c r="A8" s="151"/>
      <c r="B8" s="195"/>
      <c r="C8" s="195"/>
      <c r="D8" s="196"/>
      <c r="E8" s="53"/>
      <c r="F8" s="143"/>
      <c r="G8" s="53"/>
      <c r="H8" s="143"/>
      <c r="I8" s="18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</row>
    <row r="9" spans="1:245" ht="19.5" customHeight="1">
      <c r="A9" s="151"/>
      <c r="B9" s="195"/>
      <c r="C9" s="195"/>
      <c r="D9" s="196"/>
      <c r="E9" s="53"/>
      <c r="F9" s="143"/>
      <c r="G9" s="53"/>
      <c r="H9" s="143"/>
      <c r="I9" s="181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19.5" customHeight="1">
      <c r="A10" s="151"/>
      <c r="B10" s="195"/>
      <c r="C10" s="195"/>
      <c r="D10" s="77"/>
      <c r="E10" s="197"/>
      <c r="F10" s="64"/>
      <c r="G10" s="64"/>
      <c r="H10" s="64"/>
      <c r="I10" s="181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</row>
    <row r="11" spans="1:245" ht="19.5" customHeight="1">
      <c r="A11" s="189"/>
      <c r="B11" s="189"/>
      <c r="C11" s="189"/>
      <c r="D11" s="200"/>
      <c r="E11" s="200"/>
      <c r="F11" s="200"/>
      <c r="G11" s="200"/>
      <c r="H11" s="200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</row>
    <row r="12" spans="1:245" ht="19.5" customHeight="1">
      <c r="A12" s="189"/>
      <c r="B12" s="189"/>
      <c r="C12" s="189"/>
      <c r="D12" s="189"/>
      <c r="E12" s="189"/>
      <c r="F12" s="189"/>
      <c r="G12" s="189"/>
      <c r="H12" s="200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</row>
    <row r="13" spans="1:245" ht="19.5" customHeight="1">
      <c r="A13" s="189"/>
      <c r="B13" s="189"/>
      <c r="C13" s="189"/>
      <c r="D13" s="200"/>
      <c r="E13" s="200"/>
      <c r="F13" s="200"/>
      <c r="G13" s="200"/>
      <c r="H13" s="200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</row>
    <row r="14" spans="1:245" ht="19.5" customHeight="1">
      <c r="A14" s="189"/>
      <c r="B14" s="189"/>
      <c r="C14" s="189"/>
      <c r="D14" s="200"/>
      <c r="E14" s="200"/>
      <c r="F14" s="200"/>
      <c r="G14" s="200"/>
      <c r="H14" s="200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</row>
    <row r="15" spans="1:245" ht="19.5" customHeight="1">
      <c r="A15" s="189"/>
      <c r="B15" s="189"/>
      <c r="C15" s="189"/>
      <c r="D15" s="189"/>
      <c r="E15" s="189"/>
      <c r="F15" s="189"/>
      <c r="G15" s="189"/>
      <c r="H15" s="200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</row>
    <row r="16" spans="1:245" ht="19.5" customHeight="1">
      <c r="A16" s="189"/>
      <c r="B16" s="189"/>
      <c r="C16" s="189"/>
      <c r="D16" s="189"/>
      <c r="E16" s="201"/>
      <c r="F16" s="201"/>
      <c r="G16" s="201"/>
      <c r="H16" s="200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</row>
    <row r="17" spans="1:245" ht="19.5" customHeight="1">
      <c r="A17" s="189"/>
      <c r="B17" s="189"/>
      <c r="C17" s="189"/>
      <c r="D17" s="189"/>
      <c r="E17" s="201"/>
      <c r="F17" s="201"/>
      <c r="G17" s="201"/>
      <c r="H17" s="200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</row>
    <row r="18" spans="1:245" ht="19.5" customHeight="1">
      <c r="A18" s="189"/>
      <c r="B18" s="189"/>
      <c r="C18" s="189"/>
      <c r="D18" s="189"/>
      <c r="E18" s="189"/>
      <c r="F18" s="189"/>
      <c r="G18" s="189"/>
      <c r="H18" s="200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</row>
    <row r="19" spans="1:245" ht="19.5" customHeight="1">
      <c r="A19" s="189"/>
      <c r="B19" s="189"/>
      <c r="C19" s="189"/>
      <c r="D19" s="189"/>
      <c r="E19" s="202"/>
      <c r="F19" s="202"/>
      <c r="G19" s="202"/>
      <c r="H19" s="200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</row>
    <row r="20" spans="1:245" ht="19.5" customHeight="1">
      <c r="A20" s="66"/>
      <c r="B20" s="66"/>
      <c r="C20" s="66"/>
      <c r="D20" s="66"/>
      <c r="E20" s="203"/>
      <c r="F20" s="203"/>
      <c r="G20" s="203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19.5" customHeight="1">
      <c r="A21" s="204"/>
      <c r="B21" s="204"/>
      <c r="C21" s="204"/>
      <c r="D21" s="204"/>
      <c r="E21" s="204"/>
      <c r="F21" s="204"/>
      <c r="G21" s="204"/>
      <c r="H21" s="88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</row>
    <row r="22" spans="1:245" ht="19.5" customHeight="1">
      <c r="A22" s="66"/>
      <c r="B22" s="66"/>
      <c r="C22" s="66"/>
      <c r="D22" s="66"/>
      <c r="E22" s="66"/>
      <c r="F22" s="66"/>
      <c r="G22" s="66"/>
      <c r="H22" s="88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</row>
    <row r="23" spans="1:245" ht="19.5" customHeight="1">
      <c r="A23" s="185"/>
      <c r="B23" s="185"/>
      <c r="C23" s="185"/>
      <c r="D23" s="185"/>
      <c r="E23" s="185"/>
      <c r="F23" s="66"/>
      <c r="G23" s="66"/>
      <c r="H23" s="88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</row>
    <row r="24" spans="1:245" ht="19.5" customHeight="1">
      <c r="A24" s="185"/>
      <c r="B24" s="185"/>
      <c r="C24" s="185"/>
      <c r="D24" s="185"/>
      <c r="E24" s="185"/>
      <c r="F24" s="66"/>
      <c r="G24" s="66"/>
      <c r="H24" s="88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</row>
    <row r="25" spans="1:245" ht="19.5" customHeight="1">
      <c r="A25" s="185"/>
      <c r="B25" s="185"/>
      <c r="C25" s="185"/>
      <c r="D25" s="185"/>
      <c r="E25" s="185"/>
      <c r="F25" s="66"/>
      <c r="G25" s="66"/>
      <c r="H25" s="88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</row>
    <row r="26" spans="1:245" ht="19.5" customHeight="1">
      <c r="A26" s="185"/>
      <c r="B26" s="185"/>
      <c r="C26" s="185"/>
      <c r="D26" s="185"/>
      <c r="E26" s="185"/>
      <c r="F26" s="66"/>
      <c r="G26" s="66"/>
      <c r="H26" s="88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</row>
    <row r="27" spans="1:245" ht="19.5" customHeight="1">
      <c r="A27" s="185"/>
      <c r="B27" s="185"/>
      <c r="C27" s="185"/>
      <c r="D27" s="185"/>
      <c r="E27" s="185"/>
      <c r="F27" s="66"/>
      <c r="G27" s="66"/>
      <c r="H27" s="88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</row>
    <row r="28" spans="1:245" ht="19.5" customHeight="1">
      <c r="A28" s="185"/>
      <c r="B28" s="185"/>
      <c r="C28" s="185"/>
      <c r="D28" s="185"/>
      <c r="E28" s="185"/>
      <c r="F28" s="66"/>
      <c r="G28" s="66"/>
      <c r="H28" s="88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</row>
    <row r="29" spans="1:245" ht="19.5" customHeight="1">
      <c r="A29" s="185"/>
      <c r="B29" s="185"/>
      <c r="C29" s="185"/>
      <c r="D29" s="185"/>
      <c r="E29" s="185"/>
      <c r="F29" s="66"/>
      <c r="G29" s="66"/>
      <c r="H29" s="88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</row>
    <row r="30" spans="1:245" ht="19.5" customHeight="1">
      <c r="A30" s="185"/>
      <c r="B30" s="185"/>
      <c r="C30" s="185"/>
      <c r="D30" s="185"/>
      <c r="E30" s="185"/>
      <c r="F30" s="66"/>
      <c r="G30" s="66"/>
      <c r="H30" s="88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</row>
    <row r="31" spans="1:245" ht="19.5" customHeight="1">
      <c r="A31" s="185"/>
      <c r="B31" s="185"/>
      <c r="C31" s="185"/>
      <c r="D31" s="185"/>
      <c r="E31" s="185"/>
      <c r="F31" s="66"/>
      <c r="G31" s="66"/>
      <c r="H31" s="88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</row>
    <row r="32" spans="1:245" ht="19.5" customHeight="1">
      <c r="A32" s="185"/>
      <c r="B32" s="185"/>
      <c r="C32" s="185"/>
      <c r="D32" s="185"/>
      <c r="E32" s="185"/>
      <c r="F32" s="66"/>
      <c r="G32" s="66"/>
      <c r="H32" s="88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300</v>
      </c>
      <c r="I1" s="22"/>
    </row>
    <row r="2" spans="1:9" ht="25.5" customHeight="1">
      <c r="A2" s="219" t="s">
        <v>301</v>
      </c>
      <c r="B2" s="219"/>
      <c r="C2" s="219"/>
      <c r="D2" s="219"/>
      <c r="E2" s="219"/>
      <c r="F2" s="219"/>
      <c r="G2" s="219"/>
      <c r="H2" s="219"/>
      <c r="I2" s="22"/>
    </row>
    <row r="3" spans="1:9" ht="19.5" customHeight="1">
      <c r="A3" s="265" t="s">
        <v>5</v>
      </c>
      <c r="B3" s="265"/>
      <c r="C3" s="265"/>
      <c r="D3" s="265"/>
      <c r="E3" s="5"/>
      <c r="F3" s="5"/>
      <c r="G3" s="5"/>
      <c r="H3" s="6" t="s">
        <v>6</v>
      </c>
      <c r="I3" s="22"/>
    </row>
    <row r="4" spans="1:9" ht="19.5" customHeight="1">
      <c r="A4" s="174" t="s">
        <v>288</v>
      </c>
      <c r="B4" s="174" t="s">
        <v>289</v>
      </c>
      <c r="C4" s="227" t="s">
        <v>290</v>
      </c>
      <c r="D4" s="227"/>
      <c r="E4" s="227"/>
      <c r="F4" s="227"/>
      <c r="G4" s="227"/>
      <c r="H4" s="227"/>
      <c r="I4" s="22"/>
    </row>
    <row r="5" spans="1:9" ht="19.5" customHeight="1">
      <c r="A5" s="174"/>
      <c r="B5" s="174"/>
      <c r="C5" s="272" t="s">
        <v>58</v>
      </c>
      <c r="D5" s="247" t="s">
        <v>199</v>
      </c>
      <c r="E5" s="9" t="s">
        <v>291</v>
      </c>
      <c r="F5" s="10"/>
      <c r="G5" s="10"/>
      <c r="H5" s="274" t="s">
        <v>204</v>
      </c>
      <c r="I5" s="22"/>
    </row>
    <row r="6" spans="1:9" ht="33.75" customHeight="1">
      <c r="A6" s="175"/>
      <c r="B6" s="175"/>
      <c r="C6" s="273"/>
      <c r="D6" s="233"/>
      <c r="E6" s="13" t="s">
        <v>73</v>
      </c>
      <c r="F6" s="14" t="s">
        <v>292</v>
      </c>
      <c r="G6" s="15" t="s">
        <v>293</v>
      </c>
      <c r="H6" s="236"/>
      <c r="I6" s="22"/>
    </row>
    <row r="7" spans="1:9" ht="19.5" customHeight="1">
      <c r="A7" s="16"/>
      <c r="B7" s="205"/>
      <c r="C7" s="206"/>
      <c r="D7" s="207"/>
      <c r="E7" s="207"/>
      <c r="F7" s="207"/>
      <c r="G7" s="148"/>
      <c r="H7" s="208"/>
      <c r="I7" s="23"/>
    </row>
    <row r="8" spans="1:9" ht="19.5" customHeight="1">
      <c r="A8" s="16"/>
      <c r="B8" s="205"/>
      <c r="C8" s="206"/>
      <c r="D8" s="207"/>
      <c r="E8" s="207"/>
      <c r="F8" s="207"/>
      <c r="G8" s="148"/>
      <c r="H8" s="208"/>
      <c r="I8" s="23"/>
    </row>
    <row r="9" spans="1:9" ht="19.5" customHeight="1">
      <c r="A9" s="16"/>
      <c r="B9" s="205"/>
      <c r="C9" s="206"/>
      <c r="D9" s="207"/>
      <c r="E9" s="207"/>
      <c r="F9" s="207"/>
      <c r="G9" s="148"/>
      <c r="H9" s="208"/>
      <c r="I9" s="23"/>
    </row>
    <row r="10" spans="1:9" ht="19.5" customHeight="1">
      <c r="A10" s="16"/>
      <c r="B10" s="205"/>
      <c r="C10" s="206"/>
      <c r="D10" s="207"/>
      <c r="E10" s="207"/>
      <c r="F10" s="207"/>
      <c r="G10" s="148"/>
      <c r="H10" s="208"/>
      <c r="I10" s="23"/>
    </row>
    <row r="11" spans="1:9" ht="19.5" customHeight="1">
      <c r="A11" s="209"/>
      <c r="B11" s="209"/>
      <c r="C11" s="209"/>
      <c r="D11" s="209"/>
      <c r="E11" s="210"/>
      <c r="F11" s="209"/>
      <c r="G11" s="209"/>
      <c r="H11" s="34"/>
      <c r="I11" s="34"/>
    </row>
    <row r="12" spans="1:9" ht="19.5" customHeight="1">
      <c r="A12" s="209"/>
      <c r="B12" s="209"/>
      <c r="C12" s="209"/>
      <c r="D12" s="209"/>
      <c r="E12" s="210"/>
      <c r="F12" s="209"/>
      <c r="G12" s="209"/>
      <c r="H12" s="34"/>
      <c r="I12" s="34"/>
    </row>
    <row r="13" spans="1:9" ht="19.5" customHeight="1">
      <c r="A13" s="209"/>
      <c r="B13" s="209"/>
      <c r="C13" s="209"/>
      <c r="D13" s="209"/>
      <c r="E13" s="211"/>
      <c r="F13" s="209"/>
      <c r="G13" s="209"/>
      <c r="H13" s="34"/>
      <c r="I13" s="34"/>
    </row>
    <row r="14" spans="1:9" ht="19.5" customHeight="1">
      <c r="A14" s="209"/>
      <c r="B14" s="209"/>
      <c r="C14" s="209"/>
      <c r="D14" s="209"/>
      <c r="E14" s="211"/>
      <c r="F14" s="209"/>
      <c r="G14" s="209"/>
      <c r="H14" s="34"/>
      <c r="I14" s="34"/>
    </row>
    <row r="15" spans="1:9" ht="19.5" customHeight="1">
      <c r="A15" s="209"/>
      <c r="B15" s="209"/>
      <c r="C15" s="209"/>
      <c r="D15" s="209"/>
      <c r="E15" s="210"/>
      <c r="F15" s="209"/>
      <c r="G15" s="209"/>
      <c r="H15" s="34"/>
      <c r="I15" s="34"/>
    </row>
    <row r="16" spans="1:9" ht="19.5" customHeight="1">
      <c r="A16" s="209"/>
      <c r="B16" s="209"/>
      <c r="C16" s="209"/>
      <c r="D16" s="209"/>
      <c r="E16" s="210"/>
      <c r="F16" s="209"/>
      <c r="G16" s="209"/>
      <c r="H16" s="34"/>
      <c r="I16" s="34"/>
    </row>
    <row r="17" spans="1:9" ht="19.5" customHeight="1">
      <c r="A17" s="209"/>
      <c r="B17" s="209"/>
      <c r="C17" s="209"/>
      <c r="D17" s="209"/>
      <c r="E17" s="211"/>
      <c r="F17" s="209"/>
      <c r="G17" s="209"/>
      <c r="H17" s="34"/>
      <c r="I17" s="34"/>
    </row>
    <row r="18" spans="1:9" ht="19.5" customHeight="1">
      <c r="A18" s="209"/>
      <c r="B18" s="209"/>
      <c r="C18" s="209"/>
      <c r="D18" s="209"/>
      <c r="E18" s="211"/>
      <c r="F18" s="209"/>
      <c r="G18" s="209"/>
      <c r="H18" s="34"/>
      <c r="I18" s="34"/>
    </row>
    <row r="19" spans="1:9" ht="19.5" customHeight="1">
      <c r="A19" s="209"/>
      <c r="B19" s="209"/>
      <c r="C19" s="209"/>
      <c r="D19" s="209"/>
      <c r="E19" s="212"/>
      <c r="F19" s="209"/>
      <c r="G19" s="209"/>
      <c r="H19" s="34"/>
      <c r="I19" s="34"/>
    </row>
    <row r="20" spans="1:9" ht="19.5" customHeight="1">
      <c r="A20" s="209"/>
      <c r="B20" s="209"/>
      <c r="C20" s="209"/>
      <c r="D20" s="209"/>
      <c r="E20" s="210"/>
      <c r="F20" s="209"/>
      <c r="G20" s="209"/>
      <c r="H20" s="34"/>
      <c r="I20" s="34"/>
    </row>
    <row r="21" spans="1:9" ht="19.5" customHeight="1">
      <c r="A21" s="210"/>
      <c r="B21" s="210"/>
      <c r="C21" s="210"/>
      <c r="D21" s="210"/>
      <c r="E21" s="210"/>
      <c r="F21" s="209"/>
      <c r="G21" s="209"/>
      <c r="H21" s="34"/>
      <c r="I21" s="34"/>
    </row>
    <row r="22" spans="1:9" ht="19.5" customHeight="1">
      <c r="A22" s="34"/>
      <c r="B22" s="34"/>
      <c r="C22" s="34"/>
      <c r="D22" s="34"/>
      <c r="E22" s="213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213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213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213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213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213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213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213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213"/>
      <c r="F30" s="34"/>
      <c r="G30" s="34"/>
      <c r="H30" s="34"/>
      <c r="I30" s="34"/>
    </row>
    <row r="31" spans="1:9" ht="19.5" customHeight="1">
      <c r="A31" s="34"/>
      <c r="B31" s="34"/>
      <c r="C31" s="34"/>
      <c r="D31" s="34"/>
      <c r="E31" s="213"/>
      <c r="F31" s="34"/>
      <c r="G31" s="34"/>
      <c r="H31" s="34"/>
      <c r="I31" s="3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K17" sqref="K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7"/>
      <c r="B1" s="48"/>
      <c r="C1" s="48"/>
      <c r="D1" s="48"/>
      <c r="E1" s="48"/>
      <c r="F1" s="48"/>
      <c r="G1" s="48"/>
      <c r="H1" s="178" t="s">
        <v>302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</row>
    <row r="2" spans="1:245" ht="19.5" customHeight="1">
      <c r="A2" s="219" t="s">
        <v>303</v>
      </c>
      <c r="B2" s="219"/>
      <c r="C2" s="219"/>
      <c r="D2" s="219"/>
      <c r="E2" s="219"/>
      <c r="F2" s="219"/>
      <c r="G2" s="219"/>
      <c r="H2" s="21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19.5" customHeight="1">
      <c r="A3" s="265" t="s">
        <v>5</v>
      </c>
      <c r="B3" s="265"/>
      <c r="C3" s="265"/>
      <c r="D3" s="265"/>
      <c r="E3" s="70"/>
      <c r="F3" s="50"/>
      <c r="G3" s="50"/>
      <c r="H3" s="6" t="s">
        <v>6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19.5" customHeight="1">
      <c r="A4" s="51" t="s">
        <v>57</v>
      </c>
      <c r="B4" s="51"/>
      <c r="C4" s="51"/>
      <c r="D4" s="190"/>
      <c r="E4" s="191"/>
      <c r="F4" s="227" t="s">
        <v>304</v>
      </c>
      <c r="G4" s="227"/>
      <c r="H4" s="22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71" t="s">
        <v>68</v>
      </c>
      <c r="B5" s="179"/>
      <c r="C5" s="180"/>
      <c r="D5" s="271" t="s">
        <v>69</v>
      </c>
      <c r="E5" s="174" t="s">
        <v>102</v>
      </c>
      <c r="F5" s="223" t="s">
        <v>58</v>
      </c>
      <c r="G5" s="223" t="s">
        <v>98</v>
      </c>
      <c r="H5" s="227" t="s">
        <v>99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19.5" customHeight="1">
      <c r="A6" s="54" t="s">
        <v>78</v>
      </c>
      <c r="B6" s="31" t="s">
        <v>79</v>
      </c>
      <c r="C6" s="30" t="s">
        <v>80</v>
      </c>
      <c r="D6" s="275"/>
      <c r="E6" s="175"/>
      <c r="F6" s="233"/>
      <c r="G6" s="233"/>
      <c r="H6" s="276"/>
      <c r="I6" s="181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ht="19.5" customHeight="1">
      <c r="A7" s="193"/>
      <c r="B7" s="30"/>
      <c r="C7" s="30"/>
      <c r="D7" s="192"/>
      <c r="E7" s="215"/>
      <c r="F7" s="12"/>
      <c r="G7" s="216"/>
      <c r="H7" s="214"/>
      <c r="I7" s="18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</row>
    <row r="8" spans="1:245" s="44" customFormat="1" ht="19.5" customHeight="1">
      <c r="A8" s="16"/>
      <c r="B8" s="16"/>
      <c r="C8" s="16"/>
      <c r="D8" s="16"/>
      <c r="E8" s="205"/>
      <c r="F8" s="148"/>
      <c r="G8" s="206"/>
      <c r="H8" s="148"/>
      <c r="I8" s="21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</row>
    <row r="9" spans="1:245" s="44" customFormat="1" ht="19.5" customHeight="1">
      <c r="A9" s="16"/>
      <c r="B9" s="16"/>
      <c r="C9" s="16"/>
      <c r="D9" s="16"/>
      <c r="E9" s="205"/>
      <c r="F9" s="148"/>
      <c r="G9" s="206"/>
      <c r="H9" s="148"/>
      <c r="I9" s="21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</row>
    <row r="10" spans="1:245" s="44" customFormat="1" ht="19.5" customHeight="1">
      <c r="A10" s="16"/>
      <c r="B10" s="16"/>
      <c r="C10" s="16"/>
      <c r="D10" s="16"/>
      <c r="E10" s="205"/>
      <c r="F10" s="148"/>
      <c r="G10" s="206"/>
      <c r="H10" s="148"/>
      <c r="I10" s="217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19.5" customHeight="1">
      <c r="A11" s="218"/>
      <c r="B11" s="218"/>
      <c r="C11" s="218"/>
      <c r="D11" s="218"/>
      <c r="E11" s="218"/>
      <c r="F11" s="218"/>
      <c r="G11" s="218"/>
      <c r="H11" s="200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</row>
    <row r="12" spans="1:245" ht="19.5" customHeight="1">
      <c r="A12" s="218"/>
      <c r="B12" s="218"/>
      <c r="C12" s="218"/>
      <c r="D12" s="200"/>
      <c r="E12" s="200"/>
      <c r="F12" s="200"/>
      <c r="G12" s="200"/>
      <c r="H12" s="200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</row>
    <row r="13" spans="1:245" ht="19.5" customHeight="1">
      <c r="A13" s="218"/>
      <c r="B13" s="218"/>
      <c r="C13" s="218"/>
      <c r="D13" s="200"/>
      <c r="E13" s="200"/>
      <c r="F13" s="200"/>
      <c r="G13" s="200"/>
      <c r="H13" s="200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</row>
    <row r="14" spans="1:245" ht="19.5" customHeight="1">
      <c r="A14" s="218"/>
      <c r="B14" s="218"/>
      <c r="C14" s="218"/>
      <c r="D14" s="218"/>
      <c r="E14" s="218"/>
      <c r="F14" s="218"/>
      <c r="G14" s="218"/>
      <c r="H14" s="200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</row>
    <row r="15" spans="1:245" ht="19.5" customHeight="1">
      <c r="A15" s="218"/>
      <c r="B15" s="218"/>
      <c r="C15" s="218"/>
      <c r="D15" s="200"/>
      <c r="E15" s="200"/>
      <c r="F15" s="200"/>
      <c r="G15" s="200"/>
      <c r="H15" s="200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</row>
    <row r="16" spans="1:245" ht="19.5" customHeight="1">
      <c r="A16" s="189"/>
      <c r="B16" s="218"/>
      <c r="C16" s="218"/>
      <c r="D16" s="200"/>
      <c r="E16" s="200"/>
      <c r="F16" s="200"/>
      <c r="G16" s="200"/>
      <c r="H16" s="200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</row>
    <row r="17" spans="1:245" ht="19.5" customHeight="1">
      <c r="A17" s="189"/>
      <c r="B17" s="189"/>
      <c r="C17" s="218"/>
      <c r="D17" s="218"/>
      <c r="E17" s="189"/>
      <c r="F17" s="189"/>
      <c r="G17" s="189"/>
      <c r="H17" s="200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</row>
    <row r="18" spans="1:245" ht="19.5" customHeight="1">
      <c r="A18" s="189"/>
      <c r="B18" s="189"/>
      <c r="C18" s="218"/>
      <c r="D18" s="200"/>
      <c r="E18" s="200"/>
      <c r="F18" s="200"/>
      <c r="G18" s="200"/>
      <c r="H18" s="200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</row>
    <row r="19" spans="1:245" ht="19.5" customHeight="1">
      <c r="A19" s="218"/>
      <c r="B19" s="189"/>
      <c r="C19" s="218"/>
      <c r="D19" s="200"/>
      <c r="E19" s="200"/>
      <c r="F19" s="200"/>
      <c r="G19" s="200"/>
      <c r="H19" s="200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</row>
    <row r="20" spans="1:245" ht="19.5" customHeight="1">
      <c r="A20" s="218"/>
      <c r="B20" s="189"/>
      <c r="C20" s="189"/>
      <c r="D20" s="189"/>
      <c r="E20" s="189"/>
      <c r="F20" s="189"/>
      <c r="G20" s="189"/>
      <c r="H20" s="200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</row>
    <row r="21" spans="1:245" ht="19.5" customHeight="1">
      <c r="A21" s="189"/>
      <c r="B21" s="189"/>
      <c r="C21" s="189"/>
      <c r="D21" s="200"/>
      <c r="E21" s="200"/>
      <c r="F21" s="200"/>
      <c r="G21" s="200"/>
      <c r="H21" s="200"/>
      <c r="I21" s="189"/>
      <c r="J21" s="218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</row>
    <row r="22" spans="1:245" ht="19.5" customHeight="1">
      <c r="A22" s="189"/>
      <c r="B22" s="189"/>
      <c r="C22" s="189"/>
      <c r="D22" s="200"/>
      <c r="E22" s="200"/>
      <c r="F22" s="200"/>
      <c r="G22" s="200"/>
      <c r="H22" s="200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</row>
    <row r="23" spans="1:245" ht="19.5" customHeight="1">
      <c r="A23" s="189"/>
      <c r="B23" s="189"/>
      <c r="C23" s="189"/>
      <c r="D23" s="189"/>
      <c r="E23" s="189"/>
      <c r="F23" s="189"/>
      <c r="G23" s="189"/>
      <c r="H23" s="200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</row>
    <row r="24" spans="1:245" ht="19.5" customHeight="1">
      <c r="A24" s="189"/>
      <c r="B24" s="189"/>
      <c r="C24" s="189"/>
      <c r="D24" s="200"/>
      <c r="E24" s="200"/>
      <c r="F24" s="200"/>
      <c r="G24" s="200"/>
      <c r="H24" s="200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</row>
    <row r="25" spans="1:245" ht="19.5" customHeight="1">
      <c r="A25" s="189"/>
      <c r="B25" s="189"/>
      <c r="C25" s="189"/>
      <c r="D25" s="200"/>
      <c r="E25" s="200"/>
      <c r="F25" s="200"/>
      <c r="G25" s="200"/>
      <c r="H25" s="200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</row>
    <row r="26" spans="1:245" ht="19.5" customHeight="1">
      <c r="A26" s="189"/>
      <c r="B26" s="189"/>
      <c r="C26" s="189"/>
      <c r="D26" s="189"/>
      <c r="E26" s="189"/>
      <c r="F26" s="189"/>
      <c r="G26" s="189"/>
      <c r="H26" s="200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</row>
    <row r="27" spans="1:245" ht="19.5" customHeight="1">
      <c r="A27" s="189"/>
      <c r="B27" s="189"/>
      <c r="C27" s="189"/>
      <c r="D27" s="200"/>
      <c r="E27" s="200"/>
      <c r="F27" s="200"/>
      <c r="G27" s="200"/>
      <c r="H27" s="200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</row>
    <row r="28" spans="1:245" ht="19.5" customHeight="1">
      <c r="A28" s="189"/>
      <c r="B28" s="189"/>
      <c r="C28" s="189"/>
      <c r="D28" s="200"/>
      <c r="E28" s="200"/>
      <c r="F28" s="200"/>
      <c r="G28" s="200"/>
      <c r="H28" s="200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</row>
    <row r="29" spans="1:245" ht="19.5" customHeight="1">
      <c r="A29" s="189"/>
      <c r="B29" s="189"/>
      <c r="C29" s="189"/>
      <c r="D29" s="189"/>
      <c r="E29" s="189"/>
      <c r="F29" s="189"/>
      <c r="G29" s="189"/>
      <c r="H29" s="200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</row>
    <row r="30" spans="1:245" ht="19.5" customHeight="1">
      <c r="A30" s="189"/>
      <c r="B30" s="189"/>
      <c r="C30" s="189"/>
      <c r="D30" s="200"/>
      <c r="E30" s="200"/>
      <c r="F30" s="200"/>
      <c r="G30" s="200"/>
      <c r="H30" s="200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  <c r="HE30" s="189"/>
      <c r="HF30" s="189"/>
      <c r="HG30" s="189"/>
      <c r="HH30" s="189"/>
      <c r="HI30" s="189"/>
      <c r="HJ30" s="189"/>
      <c r="HK30" s="189"/>
      <c r="HL30" s="189"/>
      <c r="HM30" s="189"/>
      <c r="HN30" s="189"/>
      <c r="HO30" s="189"/>
      <c r="HP30" s="189"/>
      <c r="HQ30" s="189"/>
      <c r="HR30" s="189"/>
      <c r="HS30" s="189"/>
      <c r="HT30" s="189"/>
      <c r="HU30" s="189"/>
      <c r="HV30" s="189"/>
      <c r="HW30" s="189"/>
      <c r="HX30" s="189"/>
      <c r="HY30" s="189"/>
      <c r="HZ30" s="189"/>
      <c r="IA30" s="189"/>
      <c r="IB30" s="189"/>
      <c r="IC30" s="189"/>
      <c r="ID30" s="189"/>
      <c r="IE30" s="189"/>
      <c r="IF30" s="189"/>
      <c r="IG30" s="189"/>
      <c r="IH30" s="189"/>
      <c r="II30" s="189"/>
      <c r="IJ30" s="189"/>
      <c r="IK30" s="189"/>
    </row>
    <row r="31" spans="1:245" ht="19.5" customHeight="1">
      <c r="A31" s="189"/>
      <c r="B31" s="189"/>
      <c r="C31" s="189"/>
      <c r="D31" s="200"/>
      <c r="E31" s="200"/>
      <c r="F31" s="200"/>
      <c r="G31" s="200"/>
      <c r="H31" s="200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</row>
    <row r="32" spans="1:245" ht="19.5" customHeight="1">
      <c r="A32" s="189"/>
      <c r="B32" s="189"/>
      <c r="C32" s="189"/>
      <c r="D32" s="189"/>
      <c r="E32" s="189"/>
      <c r="F32" s="189"/>
      <c r="G32" s="189"/>
      <c r="H32" s="200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</row>
    <row r="33" spans="1:245" ht="19.5" customHeight="1">
      <c r="A33" s="189"/>
      <c r="B33" s="189"/>
      <c r="C33" s="189"/>
      <c r="D33" s="189"/>
      <c r="E33" s="201"/>
      <c r="F33" s="201"/>
      <c r="G33" s="201"/>
      <c r="H33" s="200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</row>
    <row r="34" spans="1:245" ht="19.5" customHeight="1">
      <c r="A34" s="189"/>
      <c r="B34" s="189"/>
      <c r="C34" s="189"/>
      <c r="D34" s="189"/>
      <c r="E34" s="201"/>
      <c r="F34" s="201"/>
      <c r="G34" s="201"/>
      <c r="H34" s="200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</row>
    <row r="35" spans="1:245" ht="19.5" customHeight="1">
      <c r="A35" s="189"/>
      <c r="B35" s="189"/>
      <c r="C35" s="189"/>
      <c r="D35" s="189"/>
      <c r="E35" s="189"/>
      <c r="F35" s="189"/>
      <c r="G35" s="189"/>
      <c r="H35" s="200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189"/>
      <c r="HI35" s="189"/>
      <c r="HJ35" s="189"/>
      <c r="HK35" s="189"/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189"/>
      <c r="IH35" s="189"/>
      <c r="II35" s="189"/>
      <c r="IJ35" s="189"/>
      <c r="IK35" s="189"/>
    </row>
    <row r="36" spans="1:245" ht="19.5" customHeight="1">
      <c r="A36" s="189"/>
      <c r="B36" s="189"/>
      <c r="C36" s="189"/>
      <c r="D36" s="189"/>
      <c r="E36" s="202"/>
      <c r="F36" s="202"/>
      <c r="G36" s="202"/>
      <c r="H36" s="200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189"/>
      <c r="HI36" s="189"/>
      <c r="HJ36" s="189"/>
      <c r="HK36" s="189"/>
      <c r="HL36" s="189"/>
      <c r="HM36" s="189"/>
      <c r="HN36" s="189"/>
      <c r="HO36" s="189"/>
      <c r="HP36" s="189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</row>
    <row r="37" spans="1:245" ht="19.5" customHeight="1">
      <c r="A37" s="66"/>
      <c r="B37" s="66"/>
      <c r="C37" s="66"/>
      <c r="D37" s="66"/>
      <c r="E37" s="203"/>
      <c r="F37" s="203"/>
      <c r="G37" s="203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</row>
    <row r="38" spans="1:245" ht="19.5" customHeight="1">
      <c r="A38" s="204"/>
      <c r="B38" s="204"/>
      <c r="C38" s="204"/>
      <c r="D38" s="204"/>
      <c r="E38" s="204"/>
      <c r="F38" s="204"/>
      <c r="G38" s="204"/>
      <c r="H38" s="88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</row>
    <row r="39" spans="1:245" ht="19.5" customHeight="1">
      <c r="A39" s="66"/>
      <c r="B39" s="66"/>
      <c r="C39" s="66"/>
      <c r="D39" s="66"/>
      <c r="E39" s="66"/>
      <c r="F39" s="66"/>
      <c r="G39" s="66"/>
      <c r="H39" s="88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</row>
    <row r="40" spans="1:245" ht="19.5" customHeight="1">
      <c r="A40" s="185"/>
      <c r="B40" s="185"/>
      <c r="C40" s="185"/>
      <c r="D40" s="185"/>
      <c r="E40" s="185"/>
      <c r="F40" s="66"/>
      <c r="G40" s="66"/>
      <c r="H40" s="88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185"/>
      <c r="IH40" s="185"/>
      <c r="II40" s="185"/>
      <c r="IJ40" s="185"/>
      <c r="IK40" s="185"/>
    </row>
    <row r="41" spans="1:245" ht="19.5" customHeight="1">
      <c r="A41" s="185"/>
      <c r="B41" s="185"/>
      <c r="C41" s="185"/>
      <c r="D41" s="185"/>
      <c r="E41" s="185"/>
      <c r="F41" s="66"/>
      <c r="G41" s="66"/>
      <c r="H41" s="88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185"/>
      <c r="HS41" s="185"/>
      <c r="HT41" s="185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185"/>
      <c r="IH41" s="185"/>
      <c r="II41" s="185"/>
      <c r="IJ41" s="185"/>
      <c r="IK41" s="185"/>
    </row>
    <row r="42" spans="1:245" ht="19.5" customHeight="1">
      <c r="A42" s="185"/>
      <c r="B42" s="185"/>
      <c r="C42" s="185"/>
      <c r="D42" s="185"/>
      <c r="E42" s="185"/>
      <c r="F42" s="66"/>
      <c r="G42" s="66"/>
      <c r="H42" s="88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</row>
    <row r="43" spans="1:245" ht="19.5" customHeight="1">
      <c r="A43" s="185"/>
      <c r="B43" s="185"/>
      <c r="C43" s="185"/>
      <c r="D43" s="185"/>
      <c r="E43" s="185"/>
      <c r="F43" s="66"/>
      <c r="G43" s="66"/>
      <c r="H43" s="88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</row>
    <row r="44" spans="1:245" ht="19.5" customHeight="1">
      <c r="A44" s="185"/>
      <c r="B44" s="185"/>
      <c r="C44" s="185"/>
      <c r="D44" s="185"/>
      <c r="E44" s="185"/>
      <c r="F44" s="66"/>
      <c r="G44" s="66"/>
      <c r="H44" s="88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</row>
    <row r="45" spans="1:245" ht="19.5" customHeight="1">
      <c r="A45" s="185"/>
      <c r="B45" s="185"/>
      <c r="C45" s="185"/>
      <c r="D45" s="185"/>
      <c r="E45" s="185"/>
      <c r="F45" s="66"/>
      <c r="G45" s="66"/>
      <c r="H45" s="88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</row>
    <row r="46" spans="1:245" ht="19.5" customHeight="1">
      <c r="A46" s="185"/>
      <c r="B46" s="185"/>
      <c r="C46" s="185"/>
      <c r="D46" s="185"/>
      <c r="E46" s="185"/>
      <c r="F46" s="66"/>
      <c r="G46" s="66"/>
      <c r="H46" s="88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</row>
    <row r="47" spans="1:245" ht="19.5" customHeight="1">
      <c r="A47" s="185"/>
      <c r="B47" s="185"/>
      <c r="C47" s="185"/>
      <c r="D47" s="185"/>
      <c r="E47" s="185"/>
      <c r="F47" s="66"/>
      <c r="G47" s="66"/>
      <c r="H47" s="88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</row>
    <row r="48" spans="1:245" ht="19.5" customHeight="1">
      <c r="A48" s="185"/>
      <c r="B48" s="185"/>
      <c r="C48" s="185"/>
      <c r="D48" s="185"/>
      <c r="E48" s="185"/>
      <c r="F48" s="66"/>
      <c r="G48" s="66"/>
      <c r="H48" s="88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</row>
    <row r="49" spans="1:245" ht="19.5" customHeight="1">
      <c r="A49" s="185"/>
      <c r="B49" s="185"/>
      <c r="C49" s="185"/>
      <c r="D49" s="185"/>
      <c r="E49" s="185"/>
      <c r="F49" s="66"/>
      <c r="G49" s="66"/>
      <c r="H49" s="88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185"/>
      <c r="IH49" s="185"/>
      <c r="II49" s="185"/>
      <c r="IJ49" s="185"/>
      <c r="IK49" s="185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7" sqref="J37"/>
    </sheetView>
  </sheetViews>
  <sheetFormatPr defaultColWidth="8.66015625" defaultRowHeight="20.25" customHeight="1"/>
  <cols>
    <col min="1" max="1" width="60" style="0" customWidth="1"/>
    <col min="2" max="2" width="42.66015625" style="24" customWidth="1"/>
    <col min="3" max="3" width="52.66015625" style="0" customWidth="1"/>
    <col min="4" max="4" width="38.5" style="95" customWidth="1"/>
  </cols>
  <sheetData>
    <row r="1" spans="1:28" ht="20.25" customHeight="1">
      <c r="A1" s="96"/>
      <c r="B1" s="159"/>
      <c r="C1" s="96"/>
      <c r="D1" s="26" t="s">
        <v>3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0.25" customHeight="1">
      <c r="A2" s="219" t="s">
        <v>4</v>
      </c>
      <c r="B2" s="219"/>
      <c r="C2" s="219"/>
      <c r="D2" s="219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28" ht="20.25" customHeight="1">
      <c r="A3" s="4" t="s">
        <v>5</v>
      </c>
      <c r="B3" s="160"/>
      <c r="C3" s="1"/>
      <c r="D3" s="28" t="s">
        <v>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28" ht="20.25" customHeight="1">
      <c r="A4" s="220" t="s">
        <v>7</v>
      </c>
      <c r="B4" s="221"/>
      <c r="C4" s="222" t="s">
        <v>8</v>
      </c>
      <c r="D4" s="22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1:28" ht="24.75" customHeight="1">
      <c r="A5" s="100" t="s">
        <v>9</v>
      </c>
      <c r="B5" s="102" t="s">
        <v>10</v>
      </c>
      <c r="C5" s="100" t="s">
        <v>9</v>
      </c>
      <c r="D5" s="102" t="s">
        <v>10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1:28" ht="20.25" customHeight="1">
      <c r="A6" s="117" t="s">
        <v>11</v>
      </c>
      <c r="B6" s="109">
        <v>17163964</v>
      </c>
      <c r="C6" s="117" t="s">
        <v>12</v>
      </c>
      <c r="D6" s="109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 spans="1:28" ht="20.25" customHeight="1">
      <c r="A7" s="117" t="s">
        <v>13</v>
      </c>
      <c r="B7" s="109"/>
      <c r="C7" s="117" t="s">
        <v>14</v>
      </c>
      <c r="D7" s="109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20.25" customHeight="1">
      <c r="A8" s="117" t="s">
        <v>15</v>
      </c>
      <c r="B8" s="109">
        <v>0</v>
      </c>
      <c r="C8" s="117" t="s">
        <v>16</v>
      </c>
      <c r="D8" s="109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</row>
    <row r="9" spans="1:28" ht="20.25" customHeight="1">
      <c r="A9" s="117" t="s">
        <v>17</v>
      </c>
      <c r="B9" s="109">
        <v>0</v>
      </c>
      <c r="C9" s="117" t="s">
        <v>18</v>
      </c>
      <c r="D9" s="109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</row>
    <row r="10" spans="1:28" ht="20.25" customHeight="1">
      <c r="A10" s="117" t="s">
        <v>19</v>
      </c>
      <c r="B10" s="109">
        <v>0</v>
      </c>
      <c r="C10" s="117" t="s">
        <v>20</v>
      </c>
      <c r="D10" s="114">
        <v>13113078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</row>
    <row r="11" spans="1:28" ht="20.25" customHeight="1">
      <c r="A11" s="117" t="s">
        <v>21</v>
      </c>
      <c r="B11" s="109">
        <v>0</v>
      </c>
      <c r="C11" s="117" t="s">
        <v>22</v>
      </c>
      <c r="D11" s="109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</row>
    <row r="12" spans="1:28" ht="20.25" customHeight="1">
      <c r="A12" s="117"/>
      <c r="B12" s="109"/>
      <c r="C12" s="117" t="s">
        <v>23</v>
      </c>
      <c r="D12" s="109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ht="20.25" customHeight="1">
      <c r="A13" s="115"/>
      <c r="B13" s="109"/>
      <c r="C13" s="117" t="s">
        <v>24</v>
      </c>
      <c r="D13" s="114">
        <v>2167012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28" ht="20.25" customHeight="1">
      <c r="A14" s="115"/>
      <c r="B14" s="109"/>
      <c r="C14" s="117" t="s">
        <v>25</v>
      </c>
      <c r="D14" s="109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</row>
    <row r="15" spans="1:28" ht="20.25" customHeight="1">
      <c r="A15" s="115"/>
      <c r="B15" s="109"/>
      <c r="C15" s="117" t="s">
        <v>26</v>
      </c>
      <c r="D15" s="114">
        <v>681840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28" ht="20.25" customHeight="1">
      <c r="A16" s="115"/>
      <c r="B16" s="109"/>
      <c r="C16" s="117" t="s">
        <v>27</v>
      </c>
      <c r="D16" s="109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</row>
    <row r="17" spans="1:28" ht="20.25" customHeight="1">
      <c r="A17" s="115"/>
      <c r="B17" s="109"/>
      <c r="C17" s="117" t="s">
        <v>28</v>
      </c>
      <c r="D17" s="18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</row>
    <row r="18" spans="1:28" ht="20.25" customHeight="1">
      <c r="A18" s="115"/>
      <c r="B18" s="109"/>
      <c r="C18" s="117" t="s">
        <v>29</v>
      </c>
      <c r="D18" s="109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</row>
    <row r="19" spans="1:28" ht="20.25" customHeight="1">
      <c r="A19" s="115"/>
      <c r="B19" s="109"/>
      <c r="C19" s="117" t="s">
        <v>30</v>
      </c>
      <c r="D19" s="109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</row>
    <row r="20" spans="1:28" ht="20.25" customHeight="1">
      <c r="A20" s="115"/>
      <c r="B20" s="109"/>
      <c r="C20" s="117" t="s">
        <v>31</v>
      </c>
      <c r="D20" s="109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</row>
    <row r="21" spans="1:28" ht="20.25" customHeight="1">
      <c r="A21" s="115"/>
      <c r="B21" s="109"/>
      <c r="C21" s="117" t="s">
        <v>32</v>
      </c>
      <c r="D21" s="109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</row>
    <row r="22" spans="1:28" ht="20.25" customHeight="1">
      <c r="A22" s="115"/>
      <c r="B22" s="109"/>
      <c r="C22" s="117" t="s">
        <v>33</v>
      </c>
      <c r="D22" s="109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</row>
    <row r="23" spans="1:28" ht="20.25" customHeight="1">
      <c r="A23" s="115"/>
      <c r="B23" s="109"/>
      <c r="C23" s="117" t="s">
        <v>34</v>
      </c>
      <c r="D23" s="10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</row>
    <row r="24" spans="1:28" ht="20.25" customHeight="1">
      <c r="A24" s="115"/>
      <c r="B24" s="109"/>
      <c r="C24" s="117" t="s">
        <v>35</v>
      </c>
      <c r="D24" s="10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</row>
    <row r="25" spans="1:28" ht="20.25" customHeight="1">
      <c r="A25" s="115"/>
      <c r="B25" s="109"/>
      <c r="C25" s="117" t="s">
        <v>36</v>
      </c>
      <c r="D25" s="114">
        <v>1202034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</row>
    <row r="26" spans="1:28" ht="20.25" customHeight="1">
      <c r="A26" s="117"/>
      <c r="B26" s="109"/>
      <c r="C26" s="117" t="s">
        <v>37</v>
      </c>
      <c r="D26" s="109">
        <v>0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</row>
    <row r="27" spans="1:28" ht="20.25" customHeight="1">
      <c r="A27" s="117"/>
      <c r="B27" s="109"/>
      <c r="C27" s="117" t="s">
        <v>38</v>
      </c>
      <c r="D27" s="10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20.25" customHeight="1">
      <c r="A28" s="117"/>
      <c r="B28" s="109"/>
      <c r="C28" s="117" t="s">
        <v>39</v>
      </c>
      <c r="D28" s="109">
        <v>0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</row>
    <row r="29" spans="1:28" ht="20.25" customHeight="1">
      <c r="A29" s="117"/>
      <c r="B29" s="109"/>
      <c r="C29" s="117" t="s">
        <v>40</v>
      </c>
      <c r="D29" s="109">
        <v>0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</row>
    <row r="30" spans="1:28" ht="20.25" customHeight="1">
      <c r="A30" s="117"/>
      <c r="B30" s="109"/>
      <c r="C30" s="117" t="s">
        <v>41</v>
      </c>
      <c r="D30" s="10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</row>
    <row r="31" spans="1:28" ht="20.25" customHeight="1">
      <c r="A31" s="117"/>
      <c r="B31" s="109"/>
      <c r="C31" s="117" t="s">
        <v>42</v>
      </c>
      <c r="D31" s="109">
        <v>0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</row>
    <row r="32" spans="1:28" ht="20.25" customHeight="1">
      <c r="A32" s="117"/>
      <c r="B32" s="109"/>
      <c r="C32" s="117" t="s">
        <v>43</v>
      </c>
      <c r="D32" s="109">
        <v>0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</row>
    <row r="33" spans="1:28" ht="20.25" customHeight="1">
      <c r="A33" s="117"/>
      <c r="B33" s="109"/>
      <c r="C33" s="117" t="s">
        <v>44</v>
      </c>
      <c r="D33" s="109">
        <v>0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 spans="1:28" ht="20.25" customHeight="1">
      <c r="A34" s="117"/>
      <c r="B34" s="109"/>
      <c r="C34" s="117" t="s">
        <v>45</v>
      </c>
      <c r="D34" s="109">
        <v>0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</row>
    <row r="35" spans="1:28" ht="20.25" customHeight="1">
      <c r="A35" s="117"/>
      <c r="B35" s="109"/>
      <c r="C35" s="117"/>
      <c r="D35" s="123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</row>
    <row r="36" spans="1:28" ht="20.25" customHeight="1">
      <c r="A36" s="100" t="s">
        <v>46</v>
      </c>
      <c r="B36" s="123">
        <f>SUM(B6:B35)</f>
        <v>17163964</v>
      </c>
      <c r="C36" s="100" t="s">
        <v>47</v>
      </c>
      <c r="D36" s="123">
        <f>SUM(D6:D34)</f>
        <v>17163964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</row>
    <row r="37" spans="1:28" ht="20.25" customHeight="1">
      <c r="A37" s="117" t="s">
        <v>48</v>
      </c>
      <c r="B37" s="109">
        <v>0</v>
      </c>
      <c r="C37" s="117" t="s">
        <v>49</v>
      </c>
      <c r="D37" s="109">
        <v>0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</row>
    <row r="38" spans="1:28" ht="20.25" customHeight="1">
      <c r="A38" s="117" t="s">
        <v>50</v>
      </c>
      <c r="B38" s="109"/>
      <c r="C38" s="117" t="s">
        <v>51</v>
      </c>
      <c r="D38" s="109">
        <v>0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</row>
    <row r="39" spans="1:28" ht="20.25" customHeight="1">
      <c r="A39" s="117"/>
      <c r="B39" s="109"/>
      <c r="C39" s="117" t="s">
        <v>52</v>
      </c>
      <c r="D39" s="109">
        <v>0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</row>
    <row r="40" spans="1:28" ht="20.25" customHeight="1">
      <c r="A40" s="117"/>
      <c r="B40" s="123"/>
      <c r="C40" s="117"/>
      <c r="D40" s="123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ht="20.25" customHeight="1">
      <c r="A41" s="100" t="s">
        <v>53</v>
      </c>
      <c r="B41" s="123">
        <f>SUM(B36:B38)</f>
        <v>17163964</v>
      </c>
      <c r="C41" s="100" t="s">
        <v>54</v>
      </c>
      <c r="D41" s="123">
        <f>SUM(D36,D37,D39)</f>
        <v>17163964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8" ht="20.25" customHeight="1">
      <c r="A42" s="133"/>
      <c r="B42" s="161"/>
      <c r="C42" s="135"/>
      <c r="D42" s="97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80"/>
      <c r="T1" s="158" t="s">
        <v>55</v>
      </c>
    </row>
    <row r="2" spans="1:20" ht="19.5" customHeight="1">
      <c r="A2" s="219" t="s">
        <v>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19.5" customHeight="1">
      <c r="A3" s="226" t="s">
        <v>5</v>
      </c>
      <c r="B3" s="226"/>
      <c r="C3" s="226"/>
      <c r="D3" s="70"/>
      <c r="E3" s="70"/>
      <c r="F3" s="5"/>
      <c r="G3" s="5"/>
      <c r="H3" s="5"/>
      <c r="I3" s="5"/>
      <c r="J3" s="81"/>
      <c r="K3" s="81"/>
      <c r="L3" s="81"/>
      <c r="M3" s="81"/>
      <c r="N3" s="81"/>
      <c r="O3" s="81"/>
      <c r="P3" s="81"/>
      <c r="Q3" s="81"/>
      <c r="R3" s="81"/>
      <c r="S3" s="66"/>
      <c r="T3" s="6" t="s">
        <v>6</v>
      </c>
    </row>
    <row r="4" spans="1:20" ht="19.5" customHeight="1">
      <c r="A4" s="71" t="s">
        <v>57</v>
      </c>
      <c r="B4" s="71"/>
      <c r="C4" s="71"/>
      <c r="D4" s="71"/>
      <c r="E4" s="71"/>
      <c r="F4" s="223" t="s">
        <v>58</v>
      </c>
      <c r="G4" s="227" t="s">
        <v>59</v>
      </c>
      <c r="H4" s="223" t="s">
        <v>60</v>
      </c>
      <c r="I4" s="223" t="s">
        <v>61</v>
      </c>
      <c r="J4" s="223" t="s">
        <v>62</v>
      </c>
      <c r="K4" s="223" t="s">
        <v>63</v>
      </c>
      <c r="L4" s="223"/>
      <c r="M4" s="225" t="s">
        <v>64</v>
      </c>
      <c r="N4" s="157" t="s">
        <v>65</v>
      </c>
      <c r="O4" s="157"/>
      <c r="P4" s="157"/>
      <c r="Q4" s="157"/>
      <c r="R4" s="157"/>
      <c r="S4" s="223" t="s">
        <v>66</v>
      </c>
      <c r="T4" s="223" t="s">
        <v>67</v>
      </c>
    </row>
    <row r="5" spans="1:20" ht="19.5" customHeight="1">
      <c r="A5" s="71" t="s">
        <v>68</v>
      </c>
      <c r="B5" s="71"/>
      <c r="C5" s="71"/>
      <c r="D5" s="223" t="s">
        <v>69</v>
      </c>
      <c r="E5" s="223" t="s">
        <v>70</v>
      </c>
      <c r="F5" s="223"/>
      <c r="G5" s="227"/>
      <c r="H5" s="223"/>
      <c r="I5" s="223"/>
      <c r="J5" s="223"/>
      <c r="K5" s="224" t="s">
        <v>71</v>
      </c>
      <c r="L5" s="223" t="s">
        <v>72</v>
      </c>
      <c r="M5" s="225"/>
      <c r="N5" s="223" t="s">
        <v>73</v>
      </c>
      <c r="O5" s="223" t="s">
        <v>74</v>
      </c>
      <c r="P5" s="223" t="s">
        <v>75</v>
      </c>
      <c r="Q5" s="223" t="s">
        <v>76</v>
      </c>
      <c r="R5" s="223" t="s">
        <v>77</v>
      </c>
      <c r="S5" s="223"/>
      <c r="T5" s="223"/>
    </row>
    <row r="6" spans="1:20" ht="30.75" customHeight="1">
      <c r="A6" s="150" t="s">
        <v>78</v>
      </c>
      <c r="B6" s="151" t="s">
        <v>79</v>
      </c>
      <c r="C6" s="150" t="s">
        <v>80</v>
      </c>
      <c r="D6" s="223"/>
      <c r="E6" s="223"/>
      <c r="F6" s="223"/>
      <c r="G6" s="227"/>
      <c r="H6" s="223"/>
      <c r="I6" s="223"/>
      <c r="J6" s="223"/>
      <c r="K6" s="224"/>
      <c r="L6" s="223"/>
      <c r="M6" s="225"/>
      <c r="N6" s="223"/>
      <c r="O6" s="223"/>
      <c r="P6" s="223"/>
      <c r="Q6" s="223"/>
      <c r="R6" s="223"/>
      <c r="S6" s="223"/>
      <c r="T6" s="223"/>
    </row>
    <row r="7" spans="1:20" ht="24" customHeight="1">
      <c r="A7" s="17"/>
      <c r="B7" s="17"/>
      <c r="C7" s="17"/>
      <c r="D7" s="17"/>
      <c r="E7" s="77" t="s">
        <v>58</v>
      </c>
      <c r="F7" s="152">
        <v>17163964</v>
      </c>
      <c r="G7" s="147">
        <f aca="true" t="shared" si="0" ref="G7:T7">SUM(G9:G12)</f>
        <v>0</v>
      </c>
      <c r="H7" s="152">
        <v>17163964</v>
      </c>
      <c r="I7" s="148">
        <f t="shared" si="0"/>
        <v>0</v>
      </c>
      <c r="J7" s="148">
        <f t="shared" si="0"/>
        <v>0</v>
      </c>
      <c r="K7" s="148">
        <f t="shared" si="0"/>
        <v>0</v>
      </c>
      <c r="L7" s="148">
        <f t="shared" si="0"/>
        <v>0</v>
      </c>
      <c r="M7" s="148">
        <f t="shared" si="0"/>
        <v>0</v>
      </c>
      <c r="N7" s="148">
        <f t="shared" si="0"/>
        <v>0</v>
      </c>
      <c r="O7" s="148">
        <f t="shared" si="0"/>
        <v>0</v>
      </c>
      <c r="P7" s="148">
        <f t="shared" si="0"/>
        <v>0</v>
      </c>
      <c r="Q7" s="148">
        <f t="shared" si="0"/>
        <v>0</v>
      </c>
      <c r="R7" s="148">
        <f t="shared" si="0"/>
        <v>0</v>
      </c>
      <c r="S7" s="148">
        <f t="shared" si="0"/>
        <v>0</v>
      </c>
      <c r="T7" s="148">
        <f t="shared" si="0"/>
        <v>0</v>
      </c>
    </row>
    <row r="8" spans="1:20" ht="24" customHeight="1">
      <c r="A8" s="17" t="s">
        <v>81</v>
      </c>
      <c r="B8" s="17" t="s">
        <v>82</v>
      </c>
      <c r="C8" s="17" t="s">
        <v>83</v>
      </c>
      <c r="D8" s="17" t="s">
        <v>84</v>
      </c>
      <c r="E8" s="142" t="s">
        <v>85</v>
      </c>
      <c r="F8" s="153">
        <v>13113078</v>
      </c>
      <c r="G8" s="147"/>
      <c r="H8" s="153">
        <v>13113078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</row>
    <row r="9" spans="1:20" s="149" customFormat="1" ht="24" customHeight="1">
      <c r="A9" s="17" t="s">
        <v>86</v>
      </c>
      <c r="B9" s="17" t="s">
        <v>87</v>
      </c>
      <c r="C9" s="17" t="s">
        <v>82</v>
      </c>
      <c r="D9" s="17" t="s">
        <v>84</v>
      </c>
      <c r="E9" s="154" t="s">
        <v>88</v>
      </c>
      <c r="F9" s="152">
        <v>564300</v>
      </c>
      <c r="G9" s="147"/>
      <c r="H9" s="33">
        <v>564300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1:20" s="149" customFormat="1" ht="24" customHeight="1">
      <c r="A10" s="17" t="s">
        <v>86</v>
      </c>
      <c r="B10" s="17" t="s">
        <v>87</v>
      </c>
      <c r="C10" s="17" t="s">
        <v>87</v>
      </c>
      <c r="D10" s="17" t="s">
        <v>84</v>
      </c>
      <c r="E10" s="55" t="s">
        <v>89</v>
      </c>
      <c r="F10" s="152">
        <v>1602712</v>
      </c>
      <c r="G10" s="147"/>
      <c r="H10" s="33">
        <v>1602712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24" customHeight="1">
      <c r="A11" s="17" t="s">
        <v>90</v>
      </c>
      <c r="B11" s="17" t="s">
        <v>91</v>
      </c>
      <c r="C11" s="17" t="s">
        <v>82</v>
      </c>
      <c r="D11" s="17" t="s">
        <v>84</v>
      </c>
      <c r="E11" s="55" t="s">
        <v>92</v>
      </c>
      <c r="F11" s="152">
        <v>681840</v>
      </c>
      <c r="G11" s="147"/>
      <c r="H11" s="155">
        <v>681840</v>
      </c>
      <c r="I11" s="148"/>
      <c r="J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1:20" ht="24" customHeight="1">
      <c r="A12" s="17" t="s">
        <v>93</v>
      </c>
      <c r="B12" s="17" t="s">
        <v>82</v>
      </c>
      <c r="C12" s="17" t="s">
        <v>94</v>
      </c>
      <c r="D12" s="17" t="s">
        <v>84</v>
      </c>
      <c r="E12" s="55" t="s">
        <v>95</v>
      </c>
      <c r="F12" s="152">
        <v>1202034</v>
      </c>
      <c r="G12" s="147"/>
      <c r="H12" s="33">
        <v>1202034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6:8" ht="12.75" customHeight="1">
      <c r="F13" s="156"/>
      <c r="G13" s="156"/>
      <c r="H13" s="156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S4:S6"/>
    <mergeCell ref="T4:T6"/>
    <mergeCell ref="O5:O6"/>
    <mergeCell ref="P5:P6"/>
    <mergeCell ref="Q5:Q6"/>
    <mergeCell ref="R5:R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G8" sqref="G8:G12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45" customWidth="1"/>
    <col min="7" max="7" width="18.66015625" style="45" customWidth="1"/>
    <col min="8" max="8" width="19.33203125" style="45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37"/>
      <c r="C1" s="137"/>
      <c r="D1" s="137"/>
      <c r="E1" s="137"/>
      <c r="F1" s="138"/>
      <c r="G1" s="138"/>
      <c r="H1" s="138"/>
      <c r="I1" s="137"/>
      <c r="J1" s="145" t="s">
        <v>96</v>
      </c>
    </row>
    <row r="2" spans="1:10" ht="19.5" customHeight="1">
      <c r="A2" s="219" t="s">
        <v>97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9.5" customHeight="1">
      <c r="A3" s="226" t="s">
        <v>5</v>
      </c>
      <c r="B3" s="226"/>
      <c r="C3" s="4"/>
      <c r="D3" s="4"/>
      <c r="E3" s="4"/>
      <c r="F3" s="138"/>
      <c r="G3" s="138"/>
      <c r="H3" s="138"/>
      <c r="I3" s="146"/>
      <c r="J3" s="6" t="s">
        <v>6</v>
      </c>
    </row>
    <row r="4" spans="1:10" ht="19.5" customHeight="1">
      <c r="A4" s="139" t="s">
        <v>57</v>
      </c>
      <c r="B4" s="139"/>
      <c r="C4" s="139"/>
      <c r="D4" s="139"/>
      <c r="E4" s="139"/>
      <c r="F4" s="229" t="s">
        <v>58</v>
      </c>
      <c r="G4" s="229" t="s">
        <v>98</v>
      </c>
      <c r="H4" s="228" t="s">
        <v>99</v>
      </c>
      <c r="I4" s="228" t="s">
        <v>100</v>
      </c>
      <c r="J4" s="228" t="s">
        <v>101</v>
      </c>
    </row>
    <row r="5" spans="1:10" ht="19.5" customHeight="1">
      <c r="A5" s="139" t="s">
        <v>68</v>
      </c>
      <c r="B5" s="139"/>
      <c r="C5" s="139"/>
      <c r="D5" s="228" t="s">
        <v>69</v>
      </c>
      <c r="E5" s="228" t="s">
        <v>102</v>
      </c>
      <c r="F5" s="229"/>
      <c r="G5" s="229"/>
      <c r="H5" s="228"/>
      <c r="I5" s="228"/>
      <c r="J5" s="228"/>
    </row>
    <row r="6" spans="1:10" ht="20.25" customHeight="1">
      <c r="A6" s="140" t="s">
        <v>78</v>
      </c>
      <c r="B6" s="140" t="s">
        <v>79</v>
      </c>
      <c r="C6" s="141" t="s">
        <v>80</v>
      </c>
      <c r="D6" s="228"/>
      <c r="E6" s="228"/>
      <c r="F6" s="229"/>
      <c r="G6" s="229"/>
      <c r="H6" s="228"/>
      <c r="I6" s="228"/>
      <c r="J6" s="228"/>
    </row>
    <row r="7" spans="1:10" ht="25.5" customHeight="1">
      <c r="A7" s="17"/>
      <c r="B7" s="17"/>
      <c r="C7" s="17"/>
      <c r="D7" s="17"/>
      <c r="E7" s="17" t="s">
        <v>58</v>
      </c>
      <c r="F7" s="114">
        <f>F8+F9+F10+F11+F12</f>
        <v>17163964</v>
      </c>
      <c r="G7" s="114">
        <f>G8+G9+G10+G11+G12</f>
        <v>17163964</v>
      </c>
      <c r="H7" s="114"/>
      <c r="I7" s="147">
        <f>SUM(I8:I12)</f>
        <v>0</v>
      </c>
      <c r="J7" s="147">
        <f>SUM(J8:J12)</f>
        <v>0</v>
      </c>
    </row>
    <row r="8" spans="1:10" ht="25.5" customHeight="1">
      <c r="A8" s="17" t="s">
        <v>81</v>
      </c>
      <c r="B8" s="17" t="s">
        <v>82</v>
      </c>
      <c r="C8" s="17" t="s">
        <v>83</v>
      </c>
      <c r="D8" s="17" t="s">
        <v>84</v>
      </c>
      <c r="E8" s="142" t="s">
        <v>85</v>
      </c>
      <c r="F8" s="114">
        <f>G8+H8</f>
        <v>13113078</v>
      </c>
      <c r="G8" s="114">
        <v>13113078</v>
      </c>
      <c r="H8" s="143"/>
      <c r="I8" s="148"/>
      <c r="J8" s="148"/>
    </row>
    <row r="9" spans="1:10" ht="25.5" customHeight="1">
      <c r="A9" s="16" t="s">
        <v>86</v>
      </c>
      <c r="B9" s="16" t="s">
        <v>87</v>
      </c>
      <c r="C9" s="16" t="s">
        <v>82</v>
      </c>
      <c r="D9" s="17" t="s">
        <v>84</v>
      </c>
      <c r="E9" s="142" t="s">
        <v>88</v>
      </c>
      <c r="F9" s="114">
        <f>G9+H9</f>
        <v>564300</v>
      </c>
      <c r="G9" s="144">
        <v>564300</v>
      </c>
      <c r="H9" s="143"/>
      <c r="I9" s="148"/>
      <c r="J9" s="148"/>
    </row>
    <row r="10" spans="1:10" ht="25.5" customHeight="1">
      <c r="A10" s="17" t="s">
        <v>86</v>
      </c>
      <c r="B10" s="17" t="s">
        <v>87</v>
      </c>
      <c r="C10" s="17" t="s">
        <v>87</v>
      </c>
      <c r="D10" s="17" t="s">
        <v>84</v>
      </c>
      <c r="E10" s="55" t="s">
        <v>89</v>
      </c>
      <c r="F10" s="114">
        <f>G10+H10</f>
        <v>1602712</v>
      </c>
      <c r="G10" s="144">
        <v>1602712</v>
      </c>
      <c r="H10" s="64"/>
      <c r="I10" s="148"/>
      <c r="J10" s="148"/>
    </row>
    <row r="11" spans="1:10" ht="25.5" customHeight="1">
      <c r="A11" s="17" t="s">
        <v>90</v>
      </c>
      <c r="B11" s="17" t="s">
        <v>91</v>
      </c>
      <c r="C11" s="17" t="s">
        <v>82</v>
      </c>
      <c r="D11" s="17" t="s">
        <v>84</v>
      </c>
      <c r="E11" s="55" t="s">
        <v>92</v>
      </c>
      <c r="F11" s="114">
        <f>G11+H11</f>
        <v>681840</v>
      </c>
      <c r="G11" s="144">
        <v>681840</v>
      </c>
      <c r="H11" s="64"/>
      <c r="I11" s="148"/>
      <c r="J11" s="148"/>
    </row>
    <row r="12" spans="1:10" ht="25.5" customHeight="1">
      <c r="A12" s="17" t="s">
        <v>93</v>
      </c>
      <c r="B12" s="17" t="s">
        <v>82</v>
      </c>
      <c r="C12" s="17" t="s">
        <v>94</v>
      </c>
      <c r="D12" s="17" t="s">
        <v>84</v>
      </c>
      <c r="E12" s="55" t="s">
        <v>95</v>
      </c>
      <c r="F12" s="114">
        <f>G12+H12</f>
        <v>1202034</v>
      </c>
      <c r="G12" s="144">
        <v>1202034</v>
      </c>
      <c r="H12" s="143"/>
      <c r="I12" s="148"/>
      <c r="J12" s="148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16015625" defaultRowHeight="20.25" customHeight="1"/>
  <cols>
    <col min="1" max="1" width="53.5" style="0" customWidth="1"/>
    <col min="2" max="2" width="24.83203125" style="95" customWidth="1"/>
    <col min="3" max="3" width="53.5" style="0" customWidth="1"/>
    <col min="4" max="5" width="24.83203125" style="95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6"/>
      <c r="B1" s="97"/>
      <c r="C1" s="96"/>
      <c r="D1" s="97"/>
      <c r="E1" s="97"/>
      <c r="F1" s="96"/>
      <c r="G1" s="96"/>
      <c r="H1" s="3" t="s">
        <v>103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20.25" customHeight="1">
      <c r="A2" s="219" t="s">
        <v>104</v>
      </c>
      <c r="B2" s="219"/>
      <c r="C2" s="219"/>
      <c r="D2" s="219"/>
      <c r="E2" s="219"/>
      <c r="F2" s="219"/>
      <c r="G2" s="219"/>
      <c r="H2" s="219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20.25" customHeight="1">
      <c r="A3" s="4" t="s">
        <v>5</v>
      </c>
      <c r="B3" s="98"/>
      <c r="C3" s="1"/>
      <c r="D3" s="99"/>
      <c r="E3" s="99"/>
      <c r="F3" s="1"/>
      <c r="G3" s="1"/>
      <c r="H3" s="6" t="s">
        <v>6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20.25" customHeight="1">
      <c r="A4" s="220" t="s">
        <v>7</v>
      </c>
      <c r="B4" s="221"/>
      <c r="C4" s="220" t="s">
        <v>8</v>
      </c>
      <c r="D4" s="230"/>
      <c r="E4" s="230"/>
      <c r="F4" s="230"/>
      <c r="G4" s="230"/>
      <c r="H4" s="221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ht="20.25" customHeight="1">
      <c r="A5" s="100" t="s">
        <v>9</v>
      </c>
      <c r="B5" s="101" t="s">
        <v>10</v>
      </c>
      <c r="C5" s="100" t="s">
        <v>9</v>
      </c>
      <c r="D5" s="102" t="s">
        <v>58</v>
      </c>
      <c r="E5" s="101" t="s">
        <v>105</v>
      </c>
      <c r="F5" s="103" t="s">
        <v>106</v>
      </c>
      <c r="G5" s="100" t="s">
        <v>107</v>
      </c>
      <c r="H5" s="103" t="s">
        <v>108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ht="20.25" customHeight="1">
      <c r="A6" s="104" t="s">
        <v>109</v>
      </c>
      <c r="B6" s="105">
        <f>B7+B8</f>
        <v>17163964</v>
      </c>
      <c r="C6" s="106" t="s">
        <v>110</v>
      </c>
      <c r="D6" s="105">
        <f>SUM(E6:H6)</f>
        <v>17163964</v>
      </c>
      <c r="E6" s="105">
        <f>SUM(E7:E35)</f>
        <v>17163964</v>
      </c>
      <c r="F6" s="107">
        <f>SUM(F7:F35)</f>
        <v>0</v>
      </c>
      <c r="G6" s="108">
        <f>SUM(G7:G35)</f>
        <v>0</v>
      </c>
      <c r="H6" s="108">
        <f>SUM(H7:H35)</f>
        <v>0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ht="20.25" customHeight="1">
      <c r="A7" s="104" t="s">
        <v>111</v>
      </c>
      <c r="B7" s="109">
        <v>17163964</v>
      </c>
      <c r="C7" s="106" t="s">
        <v>112</v>
      </c>
      <c r="D7" s="105">
        <f aca="true" t="shared" si="0" ref="D7:D35">SUM(E7:H7)</f>
        <v>0</v>
      </c>
      <c r="E7" s="110"/>
      <c r="F7" s="111">
        <v>0</v>
      </c>
      <c r="G7" s="112">
        <v>0</v>
      </c>
      <c r="H7" s="108">
        <v>0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 ht="20.25" customHeight="1">
      <c r="A8" s="104" t="s">
        <v>113</v>
      </c>
      <c r="B8" s="109"/>
      <c r="C8" s="106" t="s">
        <v>114</v>
      </c>
      <c r="D8" s="105">
        <f t="shared" si="0"/>
        <v>0</v>
      </c>
      <c r="E8" s="110"/>
      <c r="F8" s="111">
        <v>0</v>
      </c>
      <c r="G8" s="112">
        <v>0</v>
      </c>
      <c r="H8" s="108">
        <v>0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</row>
    <row r="9" spans="1:34" ht="20.25" customHeight="1">
      <c r="A9" s="104" t="s">
        <v>115</v>
      </c>
      <c r="B9" s="109"/>
      <c r="C9" s="106" t="s">
        <v>116</v>
      </c>
      <c r="D9" s="105">
        <f t="shared" si="0"/>
        <v>0</v>
      </c>
      <c r="E9" s="110"/>
      <c r="F9" s="111">
        <v>0</v>
      </c>
      <c r="G9" s="112">
        <v>0</v>
      </c>
      <c r="H9" s="108">
        <v>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4" ht="20.25" customHeight="1">
      <c r="A10" s="104" t="s">
        <v>117</v>
      </c>
      <c r="B10" s="113"/>
      <c r="C10" s="106" t="s">
        <v>118</v>
      </c>
      <c r="D10" s="105">
        <f t="shared" si="0"/>
        <v>0</v>
      </c>
      <c r="E10" s="110"/>
      <c r="F10" s="111">
        <v>0</v>
      </c>
      <c r="G10" s="112">
        <v>0</v>
      </c>
      <c r="H10" s="108">
        <v>0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4" ht="20.25" customHeight="1">
      <c r="A11" s="104" t="s">
        <v>111</v>
      </c>
      <c r="B11" s="105"/>
      <c r="C11" s="106" t="s">
        <v>119</v>
      </c>
      <c r="D11" s="105">
        <f t="shared" si="0"/>
        <v>13113078</v>
      </c>
      <c r="E11" s="114">
        <v>13113078</v>
      </c>
      <c r="F11" s="111">
        <v>0</v>
      </c>
      <c r="G11" s="112">
        <v>0</v>
      </c>
      <c r="H11" s="108">
        <v>0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</row>
    <row r="12" spans="1:34" ht="20.25" customHeight="1">
      <c r="A12" s="104" t="s">
        <v>113</v>
      </c>
      <c r="B12" s="105"/>
      <c r="C12" s="106" t="s">
        <v>120</v>
      </c>
      <c r="D12" s="105">
        <f t="shared" si="0"/>
        <v>0</v>
      </c>
      <c r="E12" s="110"/>
      <c r="F12" s="111">
        <v>0</v>
      </c>
      <c r="G12" s="112">
        <v>0</v>
      </c>
      <c r="H12" s="108">
        <v>0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</row>
    <row r="13" spans="1:34" ht="20.25" customHeight="1">
      <c r="A13" s="104" t="s">
        <v>115</v>
      </c>
      <c r="B13" s="105">
        <v>0</v>
      </c>
      <c r="C13" s="106" t="s">
        <v>121</v>
      </c>
      <c r="D13" s="105">
        <f t="shared" si="0"/>
        <v>0</v>
      </c>
      <c r="E13" s="110"/>
      <c r="F13" s="111">
        <v>0</v>
      </c>
      <c r="G13" s="112">
        <v>0</v>
      </c>
      <c r="H13" s="108">
        <v>0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</row>
    <row r="14" spans="1:34" ht="20.25" customHeight="1">
      <c r="A14" s="104" t="s">
        <v>122</v>
      </c>
      <c r="B14" s="109">
        <v>0</v>
      </c>
      <c r="C14" s="106" t="s">
        <v>123</v>
      </c>
      <c r="D14" s="105">
        <v>2167012</v>
      </c>
      <c r="E14" s="114">
        <v>2167012</v>
      </c>
      <c r="F14" s="111">
        <v>0</v>
      </c>
      <c r="G14" s="112">
        <v>0</v>
      </c>
      <c r="H14" s="108">
        <v>0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20.25" customHeight="1">
      <c r="A15" s="115"/>
      <c r="B15" s="116"/>
      <c r="C15" s="117" t="s">
        <v>124</v>
      </c>
      <c r="D15" s="105">
        <f t="shared" si="0"/>
        <v>0</v>
      </c>
      <c r="E15" s="110"/>
      <c r="F15" s="111">
        <v>0</v>
      </c>
      <c r="G15" s="112">
        <v>0</v>
      </c>
      <c r="H15" s="108">
        <v>0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4" ht="20.25" customHeight="1">
      <c r="A16" s="115"/>
      <c r="B16" s="109"/>
      <c r="C16" s="117" t="s">
        <v>125</v>
      </c>
      <c r="D16" s="105">
        <f t="shared" si="0"/>
        <v>681840</v>
      </c>
      <c r="E16" s="114">
        <v>681840</v>
      </c>
      <c r="F16" s="111">
        <v>0</v>
      </c>
      <c r="G16" s="112">
        <v>0</v>
      </c>
      <c r="H16" s="108">
        <v>0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</row>
    <row r="17" spans="1:34" ht="20.25" customHeight="1">
      <c r="A17" s="115"/>
      <c r="B17" s="109"/>
      <c r="C17" s="117" t="s">
        <v>126</v>
      </c>
      <c r="D17" s="105">
        <f t="shared" si="0"/>
        <v>0</v>
      </c>
      <c r="E17" s="110">
        <v>0</v>
      </c>
      <c r="F17" s="111">
        <v>0</v>
      </c>
      <c r="G17" s="112">
        <v>0</v>
      </c>
      <c r="H17" s="108">
        <v>0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</row>
    <row r="18" spans="1:34" ht="20.25" customHeight="1">
      <c r="A18" s="115"/>
      <c r="B18" s="109"/>
      <c r="C18" s="117" t="s">
        <v>127</v>
      </c>
      <c r="D18" s="105">
        <f t="shared" si="0"/>
        <v>0</v>
      </c>
      <c r="E18" s="110">
        <v>0</v>
      </c>
      <c r="F18" s="118"/>
      <c r="G18" s="112">
        <v>0</v>
      </c>
      <c r="H18" s="108">
        <v>0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1:34" ht="20.25" customHeight="1">
      <c r="A19" s="115"/>
      <c r="B19" s="109"/>
      <c r="C19" s="117" t="s">
        <v>128</v>
      </c>
      <c r="D19" s="105">
        <f t="shared" si="0"/>
        <v>0</v>
      </c>
      <c r="E19" s="110"/>
      <c r="F19" s="111">
        <v>0</v>
      </c>
      <c r="G19" s="112">
        <v>0</v>
      </c>
      <c r="H19" s="108">
        <v>0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</row>
    <row r="20" spans="1:34" ht="20.25" customHeight="1">
      <c r="A20" s="115"/>
      <c r="B20" s="109"/>
      <c r="C20" s="117" t="s">
        <v>129</v>
      </c>
      <c r="D20" s="105">
        <f t="shared" si="0"/>
        <v>0</v>
      </c>
      <c r="E20" s="110">
        <v>0</v>
      </c>
      <c r="F20" s="111">
        <v>0</v>
      </c>
      <c r="G20" s="112">
        <v>0</v>
      </c>
      <c r="H20" s="108">
        <v>0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</row>
    <row r="21" spans="1:34" ht="20.25" customHeight="1">
      <c r="A21" s="115"/>
      <c r="B21" s="109"/>
      <c r="C21" s="117" t="s">
        <v>130</v>
      </c>
      <c r="D21" s="105">
        <f t="shared" si="0"/>
        <v>0</v>
      </c>
      <c r="E21" s="110">
        <v>0</v>
      </c>
      <c r="F21" s="111">
        <v>0</v>
      </c>
      <c r="G21" s="112">
        <v>0</v>
      </c>
      <c r="H21" s="108">
        <v>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</row>
    <row r="22" spans="1:34" ht="20.25" customHeight="1">
      <c r="A22" s="115"/>
      <c r="B22" s="109"/>
      <c r="C22" s="117" t="s">
        <v>131</v>
      </c>
      <c r="D22" s="105">
        <f t="shared" si="0"/>
        <v>0</v>
      </c>
      <c r="E22" s="110">
        <v>0</v>
      </c>
      <c r="F22" s="111">
        <v>0</v>
      </c>
      <c r="G22" s="112">
        <v>0</v>
      </c>
      <c r="H22" s="108">
        <v>0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</row>
    <row r="23" spans="1:34" ht="20.25" customHeight="1">
      <c r="A23" s="115"/>
      <c r="B23" s="109"/>
      <c r="C23" s="117" t="s">
        <v>132</v>
      </c>
      <c r="D23" s="105">
        <f t="shared" si="0"/>
        <v>0</v>
      </c>
      <c r="E23" s="110">
        <v>0</v>
      </c>
      <c r="F23" s="111">
        <v>0</v>
      </c>
      <c r="G23" s="112">
        <v>0</v>
      </c>
      <c r="H23" s="108">
        <v>0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</row>
    <row r="24" spans="1:34" ht="20.25" customHeight="1">
      <c r="A24" s="115"/>
      <c r="B24" s="109"/>
      <c r="C24" s="117" t="s">
        <v>133</v>
      </c>
      <c r="D24" s="105">
        <f t="shared" si="0"/>
        <v>0</v>
      </c>
      <c r="E24" s="110"/>
      <c r="F24" s="111">
        <v>0</v>
      </c>
      <c r="G24" s="112">
        <v>0</v>
      </c>
      <c r="H24" s="108"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</row>
    <row r="25" spans="1:34" ht="20.25" customHeight="1">
      <c r="A25" s="115"/>
      <c r="B25" s="109"/>
      <c r="C25" s="117" t="s">
        <v>134</v>
      </c>
      <c r="D25" s="105">
        <f t="shared" si="0"/>
        <v>0</v>
      </c>
      <c r="E25" s="110"/>
      <c r="F25" s="118"/>
      <c r="G25" s="112">
        <v>0</v>
      </c>
      <c r="H25" s="108">
        <v>0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</row>
    <row r="26" spans="1:34" ht="20.25" customHeight="1">
      <c r="A26" s="117"/>
      <c r="B26" s="109"/>
      <c r="C26" s="117" t="s">
        <v>135</v>
      </c>
      <c r="D26" s="105">
        <f t="shared" si="0"/>
        <v>1202034</v>
      </c>
      <c r="E26" s="114">
        <v>1202034</v>
      </c>
      <c r="F26" s="111">
        <v>0</v>
      </c>
      <c r="G26" s="112">
        <v>0</v>
      </c>
      <c r="H26" s="108">
        <v>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</row>
    <row r="27" spans="1:34" ht="20.25" customHeight="1">
      <c r="A27" s="117"/>
      <c r="B27" s="109"/>
      <c r="C27" s="117" t="s">
        <v>136</v>
      </c>
      <c r="D27" s="105">
        <f t="shared" si="0"/>
        <v>0</v>
      </c>
      <c r="E27" s="110"/>
      <c r="F27" s="111">
        <v>0</v>
      </c>
      <c r="G27" s="112">
        <v>0</v>
      </c>
      <c r="H27" s="108">
        <v>0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</row>
    <row r="28" spans="1:34" ht="20.25" customHeight="1">
      <c r="A28" s="117"/>
      <c r="B28" s="109"/>
      <c r="C28" s="117" t="s">
        <v>137</v>
      </c>
      <c r="D28" s="105">
        <f t="shared" si="0"/>
        <v>0</v>
      </c>
      <c r="E28" s="110"/>
      <c r="F28" s="111">
        <v>0</v>
      </c>
      <c r="G28" s="112">
        <v>0</v>
      </c>
      <c r="H28" s="108">
        <v>0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</row>
    <row r="29" spans="1:34" ht="20.25" customHeight="1">
      <c r="A29" s="117"/>
      <c r="B29" s="109"/>
      <c r="C29" s="117" t="s">
        <v>138</v>
      </c>
      <c r="D29" s="105"/>
      <c r="E29" s="110"/>
      <c r="F29" s="111"/>
      <c r="G29" s="112"/>
      <c r="H29" s="108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</row>
    <row r="30" spans="1:34" ht="20.25" customHeight="1">
      <c r="A30" s="117"/>
      <c r="B30" s="109"/>
      <c r="C30" s="117" t="s">
        <v>139</v>
      </c>
      <c r="D30" s="105">
        <f t="shared" si="0"/>
        <v>0</v>
      </c>
      <c r="E30" s="110">
        <v>0</v>
      </c>
      <c r="F30" s="111">
        <v>0</v>
      </c>
      <c r="G30" s="112">
        <v>0</v>
      </c>
      <c r="H30" s="108"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</row>
    <row r="31" spans="1:34" ht="20.25" customHeight="1">
      <c r="A31" s="117"/>
      <c r="B31" s="109"/>
      <c r="C31" s="117" t="s">
        <v>140</v>
      </c>
      <c r="D31" s="105">
        <f t="shared" si="0"/>
        <v>0</v>
      </c>
      <c r="E31" s="110">
        <v>0</v>
      </c>
      <c r="F31" s="111">
        <v>0</v>
      </c>
      <c r="G31" s="112">
        <v>0</v>
      </c>
      <c r="H31" s="108">
        <v>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</row>
    <row r="32" spans="1:34" ht="20.25" customHeight="1">
      <c r="A32" s="117"/>
      <c r="B32" s="109"/>
      <c r="C32" s="117" t="s">
        <v>141</v>
      </c>
      <c r="D32" s="105">
        <f t="shared" si="0"/>
        <v>0</v>
      </c>
      <c r="E32" s="110">
        <v>0</v>
      </c>
      <c r="F32" s="111">
        <v>0</v>
      </c>
      <c r="G32" s="112">
        <v>0</v>
      </c>
      <c r="H32" s="108">
        <v>0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20.25" customHeight="1">
      <c r="A33" s="117"/>
      <c r="B33" s="109"/>
      <c r="C33" s="117" t="s">
        <v>142</v>
      </c>
      <c r="D33" s="105">
        <f t="shared" si="0"/>
        <v>0</v>
      </c>
      <c r="E33" s="110">
        <v>0</v>
      </c>
      <c r="F33" s="111">
        <v>0</v>
      </c>
      <c r="G33" s="112">
        <v>0</v>
      </c>
      <c r="H33" s="108">
        <v>0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1:34" ht="20.25" customHeight="1">
      <c r="A34" s="117"/>
      <c r="B34" s="109"/>
      <c r="C34" s="117" t="s">
        <v>143</v>
      </c>
      <c r="D34" s="105">
        <f t="shared" si="0"/>
        <v>0</v>
      </c>
      <c r="E34" s="110">
        <v>0</v>
      </c>
      <c r="F34" s="111">
        <v>0</v>
      </c>
      <c r="G34" s="112">
        <v>0</v>
      </c>
      <c r="H34" s="108"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</row>
    <row r="35" spans="1:34" ht="20.25" customHeight="1">
      <c r="A35" s="117"/>
      <c r="B35" s="109"/>
      <c r="C35" s="117" t="s">
        <v>144</v>
      </c>
      <c r="D35" s="105">
        <f t="shared" si="0"/>
        <v>0</v>
      </c>
      <c r="E35" s="119">
        <v>0</v>
      </c>
      <c r="F35" s="120">
        <v>0</v>
      </c>
      <c r="G35" s="121">
        <v>0</v>
      </c>
      <c r="H35" s="122">
        <v>0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</row>
    <row r="36" spans="1:34" ht="20.25" customHeight="1">
      <c r="A36" s="100"/>
      <c r="B36" s="123"/>
      <c r="C36" s="100"/>
      <c r="D36" s="123"/>
      <c r="E36" s="124"/>
      <c r="F36" s="125"/>
      <c r="G36" s="126"/>
      <c r="H36" s="12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</row>
    <row r="37" spans="1:34" ht="20.25" customHeight="1">
      <c r="A37" s="117"/>
      <c r="B37" s="109"/>
      <c r="C37" s="117" t="s">
        <v>145</v>
      </c>
      <c r="D37" s="127">
        <f>SUM(E37:H37)</f>
        <v>0</v>
      </c>
      <c r="E37" s="119">
        <v>0</v>
      </c>
      <c r="F37" s="120">
        <v>0</v>
      </c>
      <c r="G37" s="121">
        <v>0</v>
      </c>
      <c r="H37" s="122">
        <v>0</v>
      </c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</row>
    <row r="38" spans="1:34" ht="20.25" customHeight="1">
      <c r="A38" s="117"/>
      <c r="B38" s="123"/>
      <c r="C38" s="117"/>
      <c r="D38" s="123"/>
      <c r="E38" s="128"/>
      <c r="F38" s="129"/>
      <c r="G38" s="130"/>
      <c r="H38" s="13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 ht="20.25" customHeight="1">
      <c r="A39" s="100" t="s">
        <v>53</v>
      </c>
      <c r="B39" s="123">
        <f>SUM(B6,B10)</f>
        <v>17163964</v>
      </c>
      <c r="C39" s="100" t="s">
        <v>54</v>
      </c>
      <c r="D39" s="127">
        <f>SUM(E39:H39)</f>
        <v>17163964</v>
      </c>
      <c r="E39" s="123">
        <f>SUM(E7:E37)</f>
        <v>17163964</v>
      </c>
      <c r="F39" s="131">
        <f>SUM(F7:F37)</f>
        <v>0</v>
      </c>
      <c r="G39" s="132">
        <f>SUM(G7:G37)</f>
        <v>0</v>
      </c>
      <c r="H39" s="132">
        <f>SUM(H7:H37)</f>
        <v>0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 ht="20.25" customHeight="1">
      <c r="A40" s="133"/>
      <c r="B40" s="134"/>
      <c r="C40" s="135"/>
      <c r="D40" s="97"/>
      <c r="E40" s="97"/>
      <c r="F40" s="135"/>
      <c r="G40" s="13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4"/>
  <sheetViews>
    <sheetView showZeros="0" workbookViewId="0" topLeftCell="A1">
      <selection activeCell="D17" sqref="D17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45" customWidth="1"/>
    <col min="6" max="6" width="13.16015625" style="45" customWidth="1"/>
    <col min="7" max="7" width="12.33203125" style="45" customWidth="1"/>
    <col min="8" max="8" width="12.5" style="45" customWidth="1"/>
    <col min="9" max="10" width="11.66015625" style="45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47"/>
      <c r="B1" s="48"/>
      <c r="C1" s="48"/>
      <c r="D1" s="48"/>
      <c r="E1" s="49"/>
      <c r="F1" s="49"/>
      <c r="G1" s="49"/>
      <c r="H1" s="49"/>
      <c r="I1" s="49"/>
      <c r="J1" s="49"/>
      <c r="K1" s="48"/>
      <c r="L1" s="48"/>
      <c r="M1" s="48"/>
      <c r="N1" s="48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8"/>
      <c r="AN1" s="88"/>
      <c r="AO1" s="89" t="s">
        <v>146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</row>
    <row r="2" spans="1:253" ht="19.5" customHeight="1">
      <c r="A2" s="219" t="s">
        <v>147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</row>
    <row r="3" spans="1:253" ht="19.5" customHeight="1">
      <c r="A3" s="168" t="s">
        <v>5</v>
      </c>
      <c r="B3" s="168"/>
      <c r="C3" s="168"/>
      <c r="D3" s="168"/>
      <c r="E3" s="49"/>
      <c r="F3" s="49"/>
      <c r="G3" s="49"/>
      <c r="H3" s="49"/>
      <c r="I3" s="49"/>
      <c r="J3" s="49"/>
      <c r="K3" s="81"/>
      <c r="L3" s="81"/>
      <c r="M3" s="81"/>
      <c r="N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66"/>
      <c r="AJ3" s="66"/>
      <c r="AK3" s="66"/>
      <c r="AL3" s="66"/>
      <c r="AM3" s="88"/>
      <c r="AN3" s="88"/>
      <c r="AO3" s="90" t="s">
        <v>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253" ht="19.5" customHeight="1">
      <c r="A4" s="71" t="s">
        <v>57</v>
      </c>
      <c r="B4" s="71"/>
      <c r="C4" s="72"/>
      <c r="D4" s="73"/>
      <c r="E4" s="176" t="s">
        <v>148</v>
      </c>
      <c r="F4" s="169" t="s">
        <v>149</v>
      </c>
      <c r="G4" s="170"/>
      <c r="H4" s="170"/>
      <c r="I4" s="170"/>
      <c r="J4" s="170"/>
      <c r="K4" s="170"/>
      <c r="L4" s="170"/>
      <c r="M4" s="170"/>
      <c r="N4" s="170"/>
      <c r="O4" s="171"/>
      <c r="P4" s="169" t="s">
        <v>150</v>
      </c>
      <c r="Q4" s="170"/>
      <c r="R4" s="170"/>
      <c r="S4" s="170"/>
      <c r="T4" s="170"/>
      <c r="U4" s="170"/>
      <c r="V4" s="170"/>
      <c r="W4" s="170"/>
      <c r="X4" s="170"/>
      <c r="Y4" s="171"/>
      <c r="Z4" s="84" t="s">
        <v>151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</row>
    <row r="5" spans="1:253" ht="19.5" customHeight="1">
      <c r="A5" s="29" t="s">
        <v>68</v>
      </c>
      <c r="B5" s="29"/>
      <c r="C5" s="174" t="s">
        <v>69</v>
      </c>
      <c r="D5" s="174" t="s">
        <v>102</v>
      </c>
      <c r="E5" s="176"/>
      <c r="F5" s="231" t="s">
        <v>58</v>
      </c>
      <c r="G5" s="199" t="s">
        <v>152</v>
      </c>
      <c r="H5" s="172"/>
      <c r="I5" s="173"/>
      <c r="J5" s="199" t="s">
        <v>153</v>
      </c>
      <c r="K5" s="172"/>
      <c r="L5" s="173"/>
      <c r="M5" s="199" t="s">
        <v>154</v>
      </c>
      <c r="N5" s="172"/>
      <c r="O5" s="173"/>
      <c r="P5" s="231" t="s">
        <v>58</v>
      </c>
      <c r="Q5" s="199" t="s">
        <v>152</v>
      </c>
      <c r="R5" s="172"/>
      <c r="S5" s="173"/>
      <c r="T5" s="199" t="s">
        <v>153</v>
      </c>
      <c r="U5" s="172"/>
      <c r="V5" s="173"/>
      <c r="W5" s="199" t="s">
        <v>107</v>
      </c>
      <c r="X5" s="172"/>
      <c r="Y5" s="173"/>
      <c r="Z5" s="231" t="s">
        <v>58</v>
      </c>
      <c r="AA5" s="86" t="s">
        <v>152</v>
      </c>
      <c r="AB5" s="87"/>
      <c r="AC5" s="87"/>
      <c r="AD5" s="86" t="s">
        <v>153</v>
      </c>
      <c r="AE5" s="87"/>
      <c r="AF5" s="87"/>
      <c r="AG5" s="86" t="s">
        <v>154</v>
      </c>
      <c r="AH5" s="87"/>
      <c r="AI5" s="87"/>
      <c r="AJ5" s="86" t="s">
        <v>155</v>
      </c>
      <c r="AK5" s="87"/>
      <c r="AL5" s="87"/>
      <c r="AM5" s="86" t="s">
        <v>108</v>
      </c>
      <c r="AN5" s="87"/>
      <c r="AO5" s="87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1:253" ht="29.25" customHeight="1">
      <c r="A6" s="12" t="s">
        <v>78</v>
      </c>
      <c r="B6" s="12" t="s">
        <v>79</v>
      </c>
      <c r="C6" s="175"/>
      <c r="D6" s="175"/>
      <c r="E6" s="177"/>
      <c r="F6" s="198"/>
      <c r="G6" s="74" t="s">
        <v>73</v>
      </c>
      <c r="H6" s="75" t="s">
        <v>98</v>
      </c>
      <c r="I6" s="75" t="s">
        <v>99</v>
      </c>
      <c r="J6" s="74" t="s">
        <v>73</v>
      </c>
      <c r="K6" s="75" t="s">
        <v>98</v>
      </c>
      <c r="L6" s="75" t="s">
        <v>99</v>
      </c>
      <c r="M6" s="74" t="s">
        <v>73</v>
      </c>
      <c r="N6" s="75" t="s">
        <v>98</v>
      </c>
      <c r="O6" s="11" t="s">
        <v>99</v>
      </c>
      <c r="P6" s="198"/>
      <c r="Q6" s="74" t="s">
        <v>73</v>
      </c>
      <c r="R6" s="12" t="s">
        <v>98</v>
      </c>
      <c r="S6" s="12" t="s">
        <v>99</v>
      </c>
      <c r="T6" s="74" t="s">
        <v>73</v>
      </c>
      <c r="U6" s="12" t="s">
        <v>98</v>
      </c>
      <c r="V6" s="11" t="s">
        <v>99</v>
      </c>
      <c r="W6" s="12" t="s">
        <v>73</v>
      </c>
      <c r="X6" s="12" t="s">
        <v>98</v>
      </c>
      <c r="Y6" s="12" t="s">
        <v>99</v>
      </c>
      <c r="Z6" s="198"/>
      <c r="AA6" s="74" t="s">
        <v>73</v>
      </c>
      <c r="AB6" s="12" t="s">
        <v>98</v>
      </c>
      <c r="AC6" s="12" t="s">
        <v>99</v>
      </c>
      <c r="AD6" s="74" t="s">
        <v>73</v>
      </c>
      <c r="AE6" s="12" t="s">
        <v>98</v>
      </c>
      <c r="AF6" s="12" t="s">
        <v>99</v>
      </c>
      <c r="AG6" s="74" t="s">
        <v>73</v>
      </c>
      <c r="AH6" s="75" t="s">
        <v>98</v>
      </c>
      <c r="AI6" s="75" t="s">
        <v>99</v>
      </c>
      <c r="AJ6" s="74" t="s">
        <v>73</v>
      </c>
      <c r="AK6" s="75" t="s">
        <v>98</v>
      </c>
      <c r="AL6" s="75" t="s">
        <v>99</v>
      </c>
      <c r="AM6" s="74" t="s">
        <v>73</v>
      </c>
      <c r="AN6" s="75" t="s">
        <v>98</v>
      </c>
      <c r="AO6" s="75" t="s">
        <v>99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1:253" s="69" customFormat="1" ht="18" customHeight="1">
      <c r="A7" s="20"/>
      <c r="B7" s="20"/>
      <c r="C7" s="76"/>
      <c r="D7" s="76" t="s">
        <v>58</v>
      </c>
      <c r="E7" s="20">
        <f aca="true" t="shared" si="0" ref="E7:E14">F7+P7+Z7</f>
        <v>17163964</v>
      </c>
      <c r="F7" s="20">
        <f aca="true" t="shared" si="1" ref="F7:F14">G7+J7+M7</f>
        <v>17163964</v>
      </c>
      <c r="G7" s="20">
        <f>H7+I7</f>
        <v>17163964</v>
      </c>
      <c r="H7" s="20">
        <f>H8+H11</f>
        <v>17163964</v>
      </c>
      <c r="I7" s="20"/>
      <c r="J7" s="18">
        <v>0</v>
      </c>
      <c r="K7" s="76">
        <v>0</v>
      </c>
      <c r="L7" s="78">
        <v>0</v>
      </c>
      <c r="M7" s="83">
        <v>0</v>
      </c>
      <c r="N7" s="76">
        <v>0</v>
      </c>
      <c r="O7" s="78">
        <v>0</v>
      </c>
      <c r="P7" s="83">
        <v>0</v>
      </c>
      <c r="Q7" s="76">
        <v>0</v>
      </c>
      <c r="R7" s="76">
        <v>0</v>
      </c>
      <c r="S7" s="78">
        <v>0</v>
      </c>
      <c r="T7" s="83">
        <v>0</v>
      </c>
      <c r="U7" s="76">
        <v>0</v>
      </c>
      <c r="V7" s="76">
        <v>0</v>
      </c>
      <c r="W7" s="78">
        <v>0</v>
      </c>
      <c r="X7" s="83">
        <v>0</v>
      </c>
      <c r="Y7" s="78">
        <v>0</v>
      </c>
      <c r="Z7" s="83"/>
      <c r="AA7" s="76"/>
      <c r="AB7" s="76"/>
      <c r="AC7" s="78"/>
      <c r="AD7" s="83">
        <v>0</v>
      </c>
      <c r="AE7" s="76">
        <v>0</v>
      </c>
      <c r="AF7" s="78">
        <v>0</v>
      </c>
      <c r="AG7" s="83">
        <v>0</v>
      </c>
      <c r="AH7" s="76">
        <v>0</v>
      </c>
      <c r="AI7" s="78">
        <v>0</v>
      </c>
      <c r="AJ7" s="83"/>
      <c r="AK7" s="76"/>
      <c r="AL7" s="78"/>
      <c r="AM7" s="83">
        <v>0</v>
      </c>
      <c r="AN7" s="76">
        <v>0</v>
      </c>
      <c r="AO7" s="78">
        <v>0</v>
      </c>
      <c r="AP7" s="91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</row>
    <row r="8" spans="1:253" s="69" customFormat="1" ht="19.5" customHeight="1">
      <c r="A8" s="20"/>
      <c r="B8" s="20"/>
      <c r="C8" s="76"/>
      <c r="D8" s="76" t="s">
        <v>156</v>
      </c>
      <c r="E8" s="20">
        <f t="shared" si="0"/>
        <v>16557988</v>
      </c>
      <c r="F8" s="20">
        <f t="shared" si="1"/>
        <v>16557988</v>
      </c>
      <c r="G8" s="20">
        <f aca="true" t="shared" si="2" ref="G8:G14">SUM(H8:I8)</f>
        <v>16557988</v>
      </c>
      <c r="H8" s="20">
        <f>SUM(H9:H10)</f>
        <v>16557988</v>
      </c>
      <c r="I8" s="18">
        <f>SUM(I9:I10)</f>
        <v>0</v>
      </c>
      <c r="J8" s="18">
        <v>0</v>
      </c>
      <c r="K8" s="76">
        <v>0</v>
      </c>
      <c r="L8" s="78">
        <v>0</v>
      </c>
      <c r="M8" s="83">
        <v>0</v>
      </c>
      <c r="N8" s="76">
        <v>0</v>
      </c>
      <c r="O8" s="78">
        <v>0</v>
      </c>
      <c r="P8" s="83">
        <v>0</v>
      </c>
      <c r="Q8" s="76">
        <v>0</v>
      </c>
      <c r="R8" s="76">
        <v>0</v>
      </c>
      <c r="S8" s="78">
        <v>0</v>
      </c>
      <c r="T8" s="83">
        <v>0</v>
      </c>
      <c r="U8" s="76">
        <v>0</v>
      </c>
      <c r="V8" s="76">
        <v>0</v>
      </c>
      <c r="W8" s="78">
        <v>0</v>
      </c>
      <c r="X8" s="83">
        <v>0</v>
      </c>
      <c r="Y8" s="78">
        <v>0</v>
      </c>
      <c r="Z8" s="83"/>
      <c r="AA8" s="76"/>
      <c r="AB8" s="76"/>
      <c r="AC8" s="78"/>
      <c r="AD8" s="83">
        <v>0</v>
      </c>
      <c r="AE8" s="76">
        <v>0</v>
      </c>
      <c r="AF8" s="78">
        <v>0</v>
      </c>
      <c r="AG8" s="83">
        <v>0</v>
      </c>
      <c r="AH8" s="76">
        <v>0</v>
      </c>
      <c r="AI8" s="78">
        <v>0</v>
      </c>
      <c r="AJ8" s="83">
        <v>0</v>
      </c>
      <c r="AK8" s="76">
        <v>0</v>
      </c>
      <c r="AL8" s="78">
        <v>0</v>
      </c>
      <c r="AM8" s="83">
        <v>0</v>
      </c>
      <c r="AN8" s="76">
        <v>0</v>
      </c>
      <c r="AO8" s="78">
        <v>0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69" customFormat="1" ht="19.5" customHeight="1">
      <c r="A9" s="77" t="s">
        <v>157</v>
      </c>
      <c r="B9" s="18" t="s">
        <v>94</v>
      </c>
      <c r="C9" s="76">
        <v>208245</v>
      </c>
      <c r="D9" s="78" t="s">
        <v>158</v>
      </c>
      <c r="E9" s="20">
        <f t="shared" si="0"/>
        <v>14931538</v>
      </c>
      <c r="F9" s="20">
        <f t="shared" si="1"/>
        <v>14931538</v>
      </c>
      <c r="G9" s="20">
        <f t="shared" si="2"/>
        <v>14931538</v>
      </c>
      <c r="H9" s="20">
        <v>14931538</v>
      </c>
      <c r="I9" s="18"/>
      <c r="J9" s="18">
        <v>0</v>
      </c>
      <c r="K9" s="76">
        <v>0</v>
      </c>
      <c r="L9" s="78">
        <v>0</v>
      </c>
      <c r="M9" s="83">
        <v>0</v>
      </c>
      <c r="N9" s="76">
        <v>0</v>
      </c>
      <c r="O9" s="78">
        <v>0</v>
      </c>
      <c r="P9" s="83">
        <v>0</v>
      </c>
      <c r="Q9" s="76">
        <v>0</v>
      </c>
      <c r="R9" s="76">
        <v>0</v>
      </c>
      <c r="S9" s="78">
        <v>0</v>
      </c>
      <c r="T9" s="83">
        <v>0</v>
      </c>
      <c r="U9" s="76">
        <v>0</v>
      </c>
      <c r="V9" s="76">
        <v>0</v>
      </c>
      <c r="W9" s="78">
        <v>0</v>
      </c>
      <c r="X9" s="83">
        <v>0</v>
      </c>
      <c r="Y9" s="78">
        <v>0</v>
      </c>
      <c r="Z9" s="83"/>
      <c r="AA9" s="76"/>
      <c r="AB9" s="76"/>
      <c r="AC9" s="78"/>
      <c r="AD9" s="83">
        <v>0</v>
      </c>
      <c r="AE9" s="76">
        <v>0</v>
      </c>
      <c r="AF9" s="78">
        <v>0</v>
      </c>
      <c r="AG9" s="83">
        <v>0</v>
      </c>
      <c r="AH9" s="76">
        <v>0</v>
      </c>
      <c r="AI9" s="78">
        <v>0</v>
      </c>
      <c r="AJ9" s="83">
        <v>0</v>
      </c>
      <c r="AK9" s="76">
        <v>0</v>
      </c>
      <c r="AL9" s="78">
        <v>0</v>
      </c>
      <c r="AM9" s="83">
        <v>0</v>
      </c>
      <c r="AN9" s="76">
        <v>0</v>
      </c>
      <c r="AO9" s="78">
        <v>0</v>
      </c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69" customFormat="1" ht="19.5" customHeight="1">
      <c r="A10" s="77" t="s">
        <v>157</v>
      </c>
      <c r="B10" s="18" t="s">
        <v>82</v>
      </c>
      <c r="C10" s="76">
        <v>208245</v>
      </c>
      <c r="D10" s="78" t="s">
        <v>159</v>
      </c>
      <c r="E10" s="20">
        <f t="shared" si="0"/>
        <v>1626450</v>
      </c>
      <c r="F10" s="20">
        <f t="shared" si="1"/>
        <v>1626450</v>
      </c>
      <c r="G10" s="20">
        <f t="shared" si="2"/>
        <v>1626450</v>
      </c>
      <c r="H10" s="20">
        <v>1626450</v>
      </c>
      <c r="I10" s="18"/>
      <c r="J10" s="18">
        <v>0</v>
      </c>
      <c r="K10" s="78">
        <v>0</v>
      </c>
      <c r="L10" s="78">
        <v>0</v>
      </c>
      <c r="M10" s="83">
        <v>0</v>
      </c>
      <c r="N10" s="76">
        <v>0</v>
      </c>
      <c r="O10" s="78">
        <v>0</v>
      </c>
      <c r="P10" s="83">
        <v>0</v>
      </c>
      <c r="Q10" s="76">
        <v>0</v>
      </c>
      <c r="R10" s="76">
        <v>0</v>
      </c>
      <c r="S10" s="78">
        <v>0</v>
      </c>
      <c r="T10" s="83">
        <v>0</v>
      </c>
      <c r="U10" s="76">
        <v>0</v>
      </c>
      <c r="V10" s="76">
        <v>0</v>
      </c>
      <c r="W10" s="78">
        <v>0</v>
      </c>
      <c r="X10" s="83">
        <v>0</v>
      </c>
      <c r="Y10" s="78">
        <v>0</v>
      </c>
      <c r="Z10" s="83"/>
      <c r="AA10" s="76"/>
      <c r="AB10" s="76"/>
      <c r="AC10" s="78"/>
      <c r="AD10" s="83">
        <v>0</v>
      </c>
      <c r="AE10" s="76">
        <v>0</v>
      </c>
      <c r="AF10" s="78">
        <v>0</v>
      </c>
      <c r="AG10" s="83">
        <v>0</v>
      </c>
      <c r="AH10" s="76">
        <v>0</v>
      </c>
      <c r="AI10" s="78">
        <v>0</v>
      </c>
      <c r="AJ10" s="83">
        <v>0</v>
      </c>
      <c r="AK10" s="76">
        <v>0</v>
      </c>
      <c r="AL10" s="78">
        <v>0</v>
      </c>
      <c r="AM10" s="83">
        <v>0</v>
      </c>
      <c r="AN10" s="76">
        <v>0</v>
      </c>
      <c r="AO10" s="78">
        <v>0</v>
      </c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69" customFormat="1" ht="19.5" customHeight="1">
      <c r="A11" s="18"/>
      <c r="B11" s="18"/>
      <c r="C11" s="76"/>
      <c r="D11" s="78" t="s">
        <v>160</v>
      </c>
      <c r="E11" s="20">
        <f t="shared" si="0"/>
        <v>605976</v>
      </c>
      <c r="F11" s="20">
        <f t="shared" si="1"/>
        <v>605976</v>
      </c>
      <c r="G11" s="20">
        <f t="shared" si="2"/>
        <v>605976</v>
      </c>
      <c r="H11" s="20">
        <f>SUM(H12:H14)</f>
        <v>605976</v>
      </c>
      <c r="I11" s="18"/>
      <c r="J11" s="35"/>
      <c r="K11" s="76"/>
      <c r="L11" s="78"/>
      <c r="M11" s="83"/>
      <c r="N11" s="76"/>
      <c r="O11" s="78"/>
      <c r="P11" s="83"/>
      <c r="Q11" s="76"/>
      <c r="R11" s="76"/>
      <c r="S11" s="78"/>
      <c r="T11" s="83"/>
      <c r="U11" s="76"/>
      <c r="V11" s="76"/>
      <c r="W11" s="78"/>
      <c r="X11" s="83"/>
      <c r="Y11" s="78"/>
      <c r="Z11" s="83"/>
      <c r="AA11" s="76"/>
      <c r="AB11" s="76"/>
      <c r="AC11" s="78"/>
      <c r="AD11" s="83"/>
      <c r="AE11" s="76"/>
      <c r="AF11" s="78"/>
      <c r="AG11" s="83"/>
      <c r="AH11" s="76"/>
      <c r="AI11" s="78"/>
      <c r="AJ11" s="83"/>
      <c r="AK11" s="76"/>
      <c r="AL11" s="78"/>
      <c r="AM11" s="83"/>
      <c r="AN11" s="76"/>
      <c r="AO11" s="78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69" customFormat="1" ht="19.5" customHeight="1">
      <c r="A12" s="20" t="s">
        <v>161</v>
      </c>
      <c r="B12" s="20" t="s">
        <v>87</v>
      </c>
      <c r="C12" s="76">
        <v>208245</v>
      </c>
      <c r="D12" s="76" t="s">
        <v>162</v>
      </c>
      <c r="E12" s="20">
        <f t="shared" si="0"/>
        <v>300</v>
      </c>
      <c r="F12" s="20">
        <f t="shared" si="1"/>
        <v>300</v>
      </c>
      <c r="G12" s="20">
        <f t="shared" si="2"/>
        <v>300</v>
      </c>
      <c r="H12" s="20">
        <v>300</v>
      </c>
      <c r="I12" s="18"/>
      <c r="J12" s="35"/>
      <c r="K12" s="76"/>
      <c r="L12" s="78"/>
      <c r="M12" s="83"/>
      <c r="N12" s="76"/>
      <c r="O12" s="78"/>
      <c r="P12" s="83"/>
      <c r="Q12" s="76"/>
      <c r="R12" s="76"/>
      <c r="S12" s="78"/>
      <c r="T12" s="83"/>
      <c r="U12" s="76"/>
      <c r="V12" s="76"/>
      <c r="W12" s="78"/>
      <c r="X12" s="83"/>
      <c r="Y12" s="78"/>
      <c r="Z12" s="83"/>
      <c r="AA12" s="76"/>
      <c r="AB12" s="76"/>
      <c r="AC12" s="78"/>
      <c r="AD12" s="83"/>
      <c r="AE12" s="76"/>
      <c r="AF12" s="78"/>
      <c r="AG12" s="83"/>
      <c r="AH12" s="76"/>
      <c r="AI12" s="78"/>
      <c r="AJ12" s="83"/>
      <c r="AK12" s="76"/>
      <c r="AL12" s="78"/>
      <c r="AM12" s="83"/>
      <c r="AN12" s="76"/>
      <c r="AO12" s="78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69" customFormat="1" ht="19.5" customHeight="1">
      <c r="A13" s="20" t="s">
        <v>161</v>
      </c>
      <c r="B13" s="18" t="s">
        <v>94</v>
      </c>
      <c r="C13" s="76">
        <v>208245</v>
      </c>
      <c r="D13" s="76" t="s">
        <v>163</v>
      </c>
      <c r="E13" s="20">
        <f t="shared" si="0"/>
        <v>41676</v>
      </c>
      <c r="F13" s="20">
        <f t="shared" si="1"/>
        <v>41676</v>
      </c>
      <c r="G13" s="20">
        <f t="shared" si="2"/>
        <v>41676</v>
      </c>
      <c r="H13" s="20">
        <v>41676</v>
      </c>
      <c r="I13" s="18"/>
      <c r="J13" s="35"/>
      <c r="K13" s="76"/>
      <c r="L13" s="78"/>
      <c r="M13" s="83"/>
      <c r="N13" s="76"/>
      <c r="O13" s="78"/>
      <c r="P13" s="83"/>
      <c r="Q13" s="76"/>
      <c r="R13" s="76"/>
      <c r="S13" s="78"/>
      <c r="T13" s="83"/>
      <c r="U13" s="76"/>
      <c r="V13" s="76"/>
      <c r="W13" s="78"/>
      <c r="X13" s="83"/>
      <c r="Y13" s="78"/>
      <c r="Z13" s="83"/>
      <c r="AA13" s="76"/>
      <c r="AB13" s="76"/>
      <c r="AC13" s="78"/>
      <c r="AD13" s="83"/>
      <c r="AE13" s="76"/>
      <c r="AF13" s="78"/>
      <c r="AG13" s="83"/>
      <c r="AH13" s="76"/>
      <c r="AI13" s="78"/>
      <c r="AJ13" s="83"/>
      <c r="AK13" s="76"/>
      <c r="AL13" s="78"/>
      <c r="AM13" s="83"/>
      <c r="AN13" s="76"/>
      <c r="AO13" s="78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69" customFormat="1" ht="19.5" customHeight="1">
      <c r="A14" s="20" t="s">
        <v>161</v>
      </c>
      <c r="B14" s="20" t="s">
        <v>164</v>
      </c>
      <c r="C14" s="76">
        <v>208245</v>
      </c>
      <c r="D14" s="79" t="s">
        <v>165</v>
      </c>
      <c r="E14" s="20">
        <f t="shared" si="0"/>
        <v>564000</v>
      </c>
      <c r="F14" s="20">
        <f t="shared" si="1"/>
        <v>564000</v>
      </c>
      <c r="G14" s="20">
        <f t="shared" si="2"/>
        <v>564000</v>
      </c>
      <c r="H14" s="20">
        <v>564000</v>
      </c>
      <c r="I14" s="18"/>
      <c r="J14" s="35"/>
      <c r="K14" s="76"/>
      <c r="L14" s="78"/>
      <c r="M14" s="83"/>
      <c r="N14" s="76"/>
      <c r="O14" s="78"/>
      <c r="P14" s="83"/>
      <c r="Q14" s="76"/>
      <c r="R14" s="76"/>
      <c r="S14" s="78"/>
      <c r="T14" s="83"/>
      <c r="U14" s="76"/>
      <c r="V14" s="76"/>
      <c r="W14" s="78"/>
      <c r="X14" s="83"/>
      <c r="Y14" s="78"/>
      <c r="Z14" s="83"/>
      <c r="AA14" s="76"/>
      <c r="AB14" s="76"/>
      <c r="AC14" s="78"/>
      <c r="AD14" s="83"/>
      <c r="AE14" s="76"/>
      <c r="AF14" s="78"/>
      <c r="AG14" s="83"/>
      <c r="AH14" s="76"/>
      <c r="AI14" s="78"/>
      <c r="AJ14" s="83"/>
      <c r="AK14" s="76"/>
      <c r="AL14" s="78"/>
      <c r="AM14" s="83"/>
      <c r="AN14" s="76"/>
      <c r="AO14" s="78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</sheetData>
  <sheetProtection/>
  <mergeCells count="16"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45" customWidth="1"/>
    <col min="6" max="12" width="12" style="45" customWidth="1"/>
    <col min="13" max="13" width="10.5" style="45" customWidth="1"/>
    <col min="14" max="19" width="12" style="45" customWidth="1"/>
    <col min="20" max="45" width="10.83203125" style="45" customWidth="1"/>
    <col min="46" max="46" width="9.5" style="45" customWidth="1"/>
    <col min="47" max="47" width="10.83203125" style="45" customWidth="1"/>
    <col min="48" max="57" width="11" style="45" customWidth="1"/>
    <col min="58" max="58" width="10.33203125" style="45" customWidth="1"/>
    <col min="59" max="59" width="10" style="45" customWidth="1"/>
    <col min="60" max="60" width="11" style="45" customWidth="1"/>
    <col min="61" max="78" width="7.66015625" style="45" customWidth="1"/>
    <col min="79" max="89" width="10" style="45" customWidth="1"/>
    <col min="90" max="90" width="10" style="46" customWidth="1"/>
    <col min="91" max="98" width="10" style="45" customWidth="1"/>
    <col min="99" max="110" width="9" style="45" customWidth="1"/>
    <col min="111" max="111" width="10.16015625" style="45" customWidth="1"/>
    <col min="112" max="112" width="9" style="45" customWidth="1"/>
    <col min="113" max="113" width="10.66015625" style="0" customWidth="1"/>
  </cols>
  <sheetData>
    <row r="1" spans="1:112" ht="13.5" customHeight="1">
      <c r="A1" s="47"/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8"/>
      <c r="AH1" s="58"/>
      <c r="DH1" s="62" t="s">
        <v>166</v>
      </c>
    </row>
    <row r="2" spans="1:112" ht="19.5" customHeight="1">
      <c r="A2" s="219" t="s">
        <v>167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</row>
    <row r="3" spans="1:113" ht="15.75" customHeight="1">
      <c r="A3" s="249" t="s">
        <v>5</v>
      </c>
      <c r="B3" s="249"/>
      <c r="C3" s="249"/>
      <c r="D3" s="2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4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3" t="s">
        <v>6</v>
      </c>
      <c r="DI3" s="66"/>
    </row>
    <row r="4" spans="1:113" ht="19.5" customHeight="1">
      <c r="A4" s="227" t="s">
        <v>57</v>
      </c>
      <c r="B4" s="227"/>
      <c r="C4" s="227"/>
      <c r="D4" s="227"/>
      <c r="E4" s="248" t="s">
        <v>58</v>
      </c>
      <c r="F4" s="250" t="s">
        <v>158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25" t="s">
        <v>159</v>
      </c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43" t="s">
        <v>168</v>
      </c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3" t="s">
        <v>169</v>
      </c>
      <c r="BJ4" s="242"/>
      <c r="BK4" s="242"/>
      <c r="BL4" s="242"/>
      <c r="BM4" s="243"/>
      <c r="BN4" s="254" t="s">
        <v>170</v>
      </c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6"/>
      <c r="CA4" s="252" t="s">
        <v>171</v>
      </c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41" t="s">
        <v>172</v>
      </c>
      <c r="CS4" s="242"/>
      <c r="CT4" s="243"/>
      <c r="CU4" s="241" t="s">
        <v>173</v>
      </c>
      <c r="CV4" s="242"/>
      <c r="CW4" s="242"/>
      <c r="CX4" s="242"/>
      <c r="CY4" s="242"/>
      <c r="CZ4" s="243"/>
      <c r="DA4" s="244" t="s">
        <v>174</v>
      </c>
      <c r="DB4" s="245"/>
      <c r="DC4" s="246"/>
      <c r="DD4" s="244" t="s">
        <v>175</v>
      </c>
      <c r="DE4" s="245"/>
      <c r="DF4" s="245"/>
      <c r="DG4" s="245"/>
      <c r="DH4" s="246"/>
      <c r="DI4" s="66"/>
    </row>
    <row r="5" spans="1:113" ht="19.5" customHeight="1">
      <c r="A5" s="51" t="s">
        <v>68</v>
      </c>
      <c r="B5" s="51"/>
      <c r="C5" s="52"/>
      <c r="D5" s="247" t="s">
        <v>176</v>
      </c>
      <c r="E5" s="223"/>
      <c r="F5" s="234" t="s">
        <v>73</v>
      </c>
      <c r="G5" s="234" t="s">
        <v>177</v>
      </c>
      <c r="H5" s="234" t="s">
        <v>178</v>
      </c>
      <c r="I5" s="234" t="s">
        <v>179</v>
      </c>
      <c r="J5" s="233" t="s">
        <v>180</v>
      </c>
      <c r="K5" s="234" t="s">
        <v>181</v>
      </c>
      <c r="L5" s="234" t="s">
        <v>182</v>
      </c>
      <c r="M5" s="233" t="s">
        <v>183</v>
      </c>
      <c r="N5" s="233" t="s">
        <v>184</v>
      </c>
      <c r="O5" s="233" t="s">
        <v>185</v>
      </c>
      <c r="P5" s="233" t="s">
        <v>186</v>
      </c>
      <c r="Q5" s="233" t="s">
        <v>95</v>
      </c>
      <c r="R5" s="233" t="s">
        <v>187</v>
      </c>
      <c r="S5" s="239" t="s">
        <v>188</v>
      </c>
      <c r="T5" s="234" t="s">
        <v>73</v>
      </c>
      <c r="U5" s="234" t="s">
        <v>189</v>
      </c>
      <c r="V5" s="234" t="s">
        <v>190</v>
      </c>
      <c r="W5" s="234" t="s">
        <v>191</v>
      </c>
      <c r="X5" s="234" t="s">
        <v>192</v>
      </c>
      <c r="Y5" s="234" t="s">
        <v>193</v>
      </c>
      <c r="Z5" s="234" t="s">
        <v>194</v>
      </c>
      <c r="AA5" s="234" t="s">
        <v>195</v>
      </c>
      <c r="AB5" s="233" t="s">
        <v>196</v>
      </c>
      <c r="AC5" s="234" t="s">
        <v>197</v>
      </c>
      <c r="AD5" s="234" t="s">
        <v>198</v>
      </c>
      <c r="AE5" s="238" t="s">
        <v>199</v>
      </c>
      <c r="AF5" s="234" t="s">
        <v>200</v>
      </c>
      <c r="AG5" s="234" t="s">
        <v>201</v>
      </c>
      <c r="AH5" s="234" t="s">
        <v>202</v>
      </c>
      <c r="AI5" s="234" t="s">
        <v>203</v>
      </c>
      <c r="AJ5" s="238" t="s">
        <v>204</v>
      </c>
      <c r="AK5" s="234" t="s">
        <v>205</v>
      </c>
      <c r="AL5" s="234" t="s">
        <v>206</v>
      </c>
      <c r="AM5" s="234" t="s">
        <v>207</v>
      </c>
      <c r="AN5" s="234" t="s">
        <v>208</v>
      </c>
      <c r="AO5" s="234" t="s">
        <v>209</v>
      </c>
      <c r="AP5" s="234" t="s">
        <v>210</v>
      </c>
      <c r="AQ5" s="234" t="s">
        <v>211</v>
      </c>
      <c r="AR5" s="238" t="s">
        <v>212</v>
      </c>
      <c r="AS5" s="234" t="s">
        <v>213</v>
      </c>
      <c r="AT5" s="233" t="s">
        <v>214</v>
      </c>
      <c r="AU5" s="234" t="s">
        <v>215</v>
      </c>
      <c r="AV5" s="223" t="s">
        <v>73</v>
      </c>
      <c r="AW5" s="223" t="s">
        <v>216</v>
      </c>
      <c r="AX5" s="233" t="s">
        <v>217</v>
      </c>
      <c r="AY5" s="233" t="s">
        <v>218</v>
      </c>
      <c r="AZ5" s="223" t="s">
        <v>219</v>
      </c>
      <c r="BA5" s="233" t="s">
        <v>220</v>
      </c>
      <c r="BB5" s="223" t="s">
        <v>221</v>
      </c>
      <c r="BC5" s="223" t="s">
        <v>222</v>
      </c>
      <c r="BD5" s="223" t="s">
        <v>223</v>
      </c>
      <c r="BE5" s="233" t="s">
        <v>224</v>
      </c>
      <c r="BF5" s="233" t="s">
        <v>225</v>
      </c>
      <c r="BG5" s="233" t="s">
        <v>226</v>
      </c>
      <c r="BH5" s="223" t="s">
        <v>227</v>
      </c>
      <c r="BI5" s="223" t="s">
        <v>73</v>
      </c>
      <c r="BJ5" s="223" t="s">
        <v>228</v>
      </c>
      <c r="BK5" s="223" t="s">
        <v>229</v>
      </c>
      <c r="BL5" s="233" t="s">
        <v>230</v>
      </c>
      <c r="BM5" s="233" t="s">
        <v>231</v>
      </c>
      <c r="BN5" s="232" t="s">
        <v>73</v>
      </c>
      <c r="BO5" s="232" t="s">
        <v>232</v>
      </c>
      <c r="BP5" s="232" t="s">
        <v>233</v>
      </c>
      <c r="BQ5" s="232" t="s">
        <v>234</v>
      </c>
      <c r="BR5" s="232" t="s">
        <v>235</v>
      </c>
      <c r="BS5" s="232" t="s">
        <v>236</v>
      </c>
      <c r="BT5" s="232" t="s">
        <v>237</v>
      </c>
      <c r="BU5" s="232" t="s">
        <v>238</v>
      </c>
      <c r="BV5" s="232" t="s">
        <v>239</v>
      </c>
      <c r="BW5" s="232" t="s">
        <v>240</v>
      </c>
      <c r="BX5" s="235" t="s">
        <v>241</v>
      </c>
      <c r="BY5" s="235" t="s">
        <v>242</v>
      </c>
      <c r="BZ5" s="232" t="s">
        <v>243</v>
      </c>
      <c r="CA5" s="223" t="s">
        <v>73</v>
      </c>
      <c r="CB5" s="223" t="s">
        <v>232</v>
      </c>
      <c r="CC5" s="223" t="s">
        <v>233</v>
      </c>
      <c r="CD5" s="223" t="s">
        <v>234</v>
      </c>
      <c r="CE5" s="223" t="s">
        <v>235</v>
      </c>
      <c r="CF5" s="223" t="s">
        <v>236</v>
      </c>
      <c r="CG5" s="223" t="s">
        <v>237</v>
      </c>
      <c r="CH5" s="223" t="s">
        <v>238</v>
      </c>
      <c r="CI5" s="223" t="s">
        <v>244</v>
      </c>
      <c r="CJ5" s="223" t="s">
        <v>245</v>
      </c>
      <c r="CK5" s="223" t="s">
        <v>246</v>
      </c>
      <c r="CL5" s="223" t="s">
        <v>247</v>
      </c>
      <c r="CM5" s="237" t="s">
        <v>239</v>
      </c>
      <c r="CN5" s="223" t="s">
        <v>240</v>
      </c>
      <c r="CO5" s="233" t="s">
        <v>241</v>
      </c>
      <c r="CP5" s="233" t="s">
        <v>242</v>
      </c>
      <c r="CQ5" s="223" t="s">
        <v>248</v>
      </c>
      <c r="CR5" s="235" t="s">
        <v>73</v>
      </c>
      <c r="CS5" s="235" t="s">
        <v>249</v>
      </c>
      <c r="CT5" s="232" t="s">
        <v>250</v>
      </c>
      <c r="CU5" s="233" t="s">
        <v>73</v>
      </c>
      <c r="CV5" s="233" t="s">
        <v>249</v>
      </c>
      <c r="CW5" s="233" t="s">
        <v>251</v>
      </c>
      <c r="CX5" s="233" t="s">
        <v>252</v>
      </c>
      <c r="CY5" s="233" t="s">
        <v>253</v>
      </c>
      <c r="CZ5" s="233" t="s">
        <v>254</v>
      </c>
      <c r="DA5" s="233" t="s">
        <v>73</v>
      </c>
      <c r="DB5" s="233" t="s">
        <v>174</v>
      </c>
      <c r="DC5" s="233" t="s">
        <v>255</v>
      </c>
      <c r="DD5" s="233" t="s">
        <v>73</v>
      </c>
      <c r="DE5" s="232" t="s">
        <v>256</v>
      </c>
      <c r="DF5" s="232" t="s">
        <v>257</v>
      </c>
      <c r="DG5" s="232" t="s">
        <v>258</v>
      </c>
      <c r="DH5" s="232" t="s">
        <v>175</v>
      </c>
      <c r="DI5" s="66"/>
    </row>
    <row r="6" spans="1:113" ht="16.5" customHeight="1">
      <c r="A6" s="31" t="s">
        <v>78</v>
      </c>
      <c r="B6" s="54" t="s">
        <v>79</v>
      </c>
      <c r="C6" s="30" t="s">
        <v>80</v>
      </c>
      <c r="D6" s="175"/>
      <c r="E6" s="233"/>
      <c r="F6" s="223"/>
      <c r="G6" s="223"/>
      <c r="H6" s="223"/>
      <c r="I6" s="223"/>
      <c r="J6" s="234"/>
      <c r="K6" s="223"/>
      <c r="L6" s="223"/>
      <c r="M6" s="234"/>
      <c r="N6" s="234"/>
      <c r="O6" s="234"/>
      <c r="P6" s="234"/>
      <c r="Q6" s="234"/>
      <c r="R6" s="234"/>
      <c r="S6" s="240"/>
      <c r="T6" s="223"/>
      <c r="U6" s="223"/>
      <c r="V6" s="223"/>
      <c r="W6" s="223"/>
      <c r="X6" s="223"/>
      <c r="Y6" s="223"/>
      <c r="Z6" s="223"/>
      <c r="AA6" s="223"/>
      <c r="AB6" s="234"/>
      <c r="AC6" s="223"/>
      <c r="AD6" s="223"/>
      <c r="AE6" s="237"/>
      <c r="AF6" s="223"/>
      <c r="AG6" s="223"/>
      <c r="AH6" s="223"/>
      <c r="AI6" s="223"/>
      <c r="AJ6" s="237"/>
      <c r="AK6" s="223"/>
      <c r="AL6" s="223"/>
      <c r="AM6" s="223"/>
      <c r="AN6" s="223"/>
      <c r="AO6" s="223"/>
      <c r="AP6" s="223"/>
      <c r="AQ6" s="223"/>
      <c r="AR6" s="237"/>
      <c r="AS6" s="223"/>
      <c r="AT6" s="234"/>
      <c r="AU6" s="223"/>
      <c r="AV6" s="223"/>
      <c r="AW6" s="223"/>
      <c r="AX6" s="234"/>
      <c r="AY6" s="234"/>
      <c r="AZ6" s="223"/>
      <c r="BA6" s="234"/>
      <c r="BB6" s="223"/>
      <c r="BC6" s="223"/>
      <c r="BD6" s="223"/>
      <c r="BE6" s="234"/>
      <c r="BF6" s="234"/>
      <c r="BG6" s="234"/>
      <c r="BH6" s="223"/>
      <c r="BI6" s="223"/>
      <c r="BJ6" s="223"/>
      <c r="BK6" s="223"/>
      <c r="BL6" s="234"/>
      <c r="BM6" s="234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6"/>
      <c r="BY6" s="236"/>
      <c r="BZ6" s="23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37"/>
      <c r="CN6" s="223"/>
      <c r="CO6" s="234"/>
      <c r="CP6" s="234"/>
      <c r="CQ6" s="223"/>
      <c r="CR6" s="236"/>
      <c r="CS6" s="236"/>
      <c r="CT6" s="233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3"/>
      <c r="DF6" s="233"/>
      <c r="DG6" s="233"/>
      <c r="DH6" s="233"/>
      <c r="DI6" s="66"/>
    </row>
    <row r="7" spans="1:113" s="44" customFormat="1" ht="24" customHeight="1">
      <c r="A7" s="17"/>
      <c r="B7" s="17"/>
      <c r="C7" s="17"/>
      <c r="D7" s="17" t="s">
        <v>58</v>
      </c>
      <c r="E7" s="18">
        <f>SUM(E8:E12)</f>
        <v>17163964</v>
      </c>
      <c r="F7" s="18">
        <f>SUM(F8:F12)</f>
        <v>14931538</v>
      </c>
      <c r="G7" s="18">
        <f aca="true" t="shared" si="0" ref="G7:AL7">SUM(G8:G12)</f>
        <v>5377752</v>
      </c>
      <c r="H7" s="18">
        <f t="shared" si="0"/>
        <v>976020</v>
      </c>
      <c r="I7" s="18">
        <f t="shared" si="0"/>
        <v>0</v>
      </c>
      <c r="J7" s="18">
        <f t="shared" si="0"/>
        <v>0</v>
      </c>
      <c r="K7" s="18">
        <f t="shared" si="0"/>
        <v>3663180</v>
      </c>
      <c r="L7" s="18">
        <f t="shared" si="0"/>
        <v>1602712</v>
      </c>
      <c r="M7" s="18">
        <f t="shared" si="0"/>
        <v>0</v>
      </c>
      <c r="N7" s="18">
        <f t="shared" si="0"/>
        <v>650964</v>
      </c>
      <c r="O7" s="18">
        <f t="shared" si="0"/>
        <v>0</v>
      </c>
      <c r="P7" s="18">
        <f>SUM(P9:P12)</f>
        <v>30876</v>
      </c>
      <c r="Q7" s="18">
        <f t="shared" si="0"/>
        <v>1202034</v>
      </c>
      <c r="R7" s="18">
        <f t="shared" si="0"/>
        <v>0</v>
      </c>
      <c r="S7" s="18">
        <f t="shared" si="0"/>
        <v>1428000</v>
      </c>
      <c r="T7" s="18">
        <f t="shared" si="0"/>
        <v>1626450</v>
      </c>
      <c r="U7" s="18">
        <f t="shared" si="0"/>
        <v>100000</v>
      </c>
      <c r="V7" s="18">
        <f t="shared" si="0"/>
        <v>80000</v>
      </c>
      <c r="W7" s="18">
        <f t="shared" si="0"/>
        <v>0</v>
      </c>
      <c r="X7" s="18">
        <f t="shared" si="0"/>
        <v>2000</v>
      </c>
      <c r="Y7" s="18">
        <f t="shared" si="0"/>
        <v>70000</v>
      </c>
      <c r="Z7" s="18">
        <f t="shared" si="0"/>
        <v>80000</v>
      </c>
      <c r="AA7" s="18">
        <f t="shared" si="0"/>
        <v>30000</v>
      </c>
      <c r="AB7" s="18">
        <f t="shared" si="0"/>
        <v>0</v>
      </c>
      <c r="AC7" s="18">
        <f t="shared" si="0"/>
        <v>50000</v>
      </c>
      <c r="AD7" s="18">
        <f t="shared" si="0"/>
        <v>100000</v>
      </c>
      <c r="AE7" s="18">
        <f t="shared" si="0"/>
        <v>0</v>
      </c>
      <c r="AF7" s="18">
        <f t="shared" si="0"/>
        <v>340000</v>
      </c>
      <c r="AG7" s="18">
        <f t="shared" si="0"/>
        <v>2000</v>
      </c>
      <c r="AH7" s="18">
        <f t="shared" si="0"/>
        <v>20000</v>
      </c>
      <c r="AI7" s="18">
        <f t="shared" si="0"/>
        <v>70000</v>
      </c>
      <c r="AJ7" s="18">
        <f t="shared" si="0"/>
        <v>13500</v>
      </c>
      <c r="AK7" s="18">
        <f t="shared" si="0"/>
        <v>7600</v>
      </c>
      <c r="AL7" s="18">
        <f t="shared" si="0"/>
        <v>0</v>
      </c>
      <c r="AM7" s="18">
        <f aca="true" t="shared" si="1" ref="AM7:BR7">SUM(AM8:AM12)</f>
        <v>0</v>
      </c>
      <c r="AN7" s="18">
        <f t="shared" si="1"/>
        <v>151500</v>
      </c>
      <c r="AO7" s="18">
        <f t="shared" si="1"/>
        <v>5000</v>
      </c>
      <c r="AP7" s="18">
        <f t="shared" si="1"/>
        <v>234050</v>
      </c>
      <c r="AQ7" s="18">
        <f t="shared" si="1"/>
        <v>245800</v>
      </c>
      <c r="AR7" s="18">
        <f t="shared" si="1"/>
        <v>0</v>
      </c>
      <c r="AS7" s="18">
        <f t="shared" si="1"/>
        <v>0</v>
      </c>
      <c r="AT7" s="18">
        <f t="shared" si="1"/>
        <v>0</v>
      </c>
      <c r="AU7" s="18">
        <f t="shared" si="1"/>
        <v>25000</v>
      </c>
      <c r="AV7" s="18">
        <f t="shared" si="1"/>
        <v>605976</v>
      </c>
      <c r="AW7" s="18">
        <f t="shared" si="1"/>
        <v>0</v>
      </c>
      <c r="AX7" s="18">
        <f t="shared" si="1"/>
        <v>300</v>
      </c>
      <c r="AY7" s="18">
        <f t="shared" si="1"/>
        <v>0</v>
      </c>
      <c r="AZ7" s="18">
        <f t="shared" si="1"/>
        <v>0</v>
      </c>
      <c r="BA7" s="18">
        <f t="shared" si="1"/>
        <v>39936</v>
      </c>
      <c r="BB7" s="18">
        <f t="shared" si="1"/>
        <v>0</v>
      </c>
      <c r="BC7" s="18">
        <f t="shared" si="1"/>
        <v>0</v>
      </c>
      <c r="BD7" s="18">
        <f t="shared" si="1"/>
        <v>0</v>
      </c>
      <c r="BE7" s="18">
        <f t="shared" si="1"/>
        <v>1740</v>
      </c>
      <c r="BF7" s="18">
        <f t="shared" si="1"/>
        <v>0</v>
      </c>
      <c r="BG7" s="18">
        <f t="shared" si="1"/>
        <v>0</v>
      </c>
      <c r="BH7" s="18">
        <f t="shared" si="1"/>
        <v>564000</v>
      </c>
      <c r="BI7" s="18">
        <f t="shared" si="1"/>
        <v>0</v>
      </c>
      <c r="BJ7" s="18">
        <f t="shared" si="1"/>
        <v>0</v>
      </c>
      <c r="BK7" s="18">
        <f t="shared" si="1"/>
        <v>0</v>
      </c>
      <c r="BL7" s="18">
        <f t="shared" si="1"/>
        <v>0</v>
      </c>
      <c r="BM7" s="18">
        <f t="shared" si="1"/>
        <v>0</v>
      </c>
      <c r="BN7" s="18">
        <f t="shared" si="1"/>
        <v>0</v>
      </c>
      <c r="BO7" s="18">
        <f t="shared" si="1"/>
        <v>0</v>
      </c>
      <c r="BP7" s="18">
        <f t="shared" si="1"/>
        <v>0</v>
      </c>
      <c r="BQ7" s="18">
        <f t="shared" si="1"/>
        <v>0</v>
      </c>
      <c r="BR7" s="18">
        <f t="shared" si="1"/>
        <v>0</v>
      </c>
      <c r="BS7" s="18">
        <f aca="true" t="shared" si="2" ref="BS7:DH7">SUM(BS8:BS12)</f>
        <v>0</v>
      </c>
      <c r="BT7" s="18">
        <f t="shared" si="2"/>
        <v>0</v>
      </c>
      <c r="BU7" s="18">
        <f t="shared" si="2"/>
        <v>0</v>
      </c>
      <c r="BV7" s="18">
        <f t="shared" si="2"/>
        <v>0</v>
      </c>
      <c r="BW7" s="18">
        <f t="shared" si="2"/>
        <v>0</v>
      </c>
      <c r="BX7" s="18">
        <f t="shared" si="2"/>
        <v>0</v>
      </c>
      <c r="BY7" s="18">
        <f t="shared" si="2"/>
        <v>0</v>
      </c>
      <c r="BZ7" s="18">
        <f t="shared" si="2"/>
        <v>0</v>
      </c>
      <c r="CA7" s="18">
        <f t="shared" si="2"/>
        <v>0</v>
      </c>
      <c r="CB7" s="18">
        <f t="shared" si="2"/>
        <v>0</v>
      </c>
      <c r="CC7" s="18">
        <f t="shared" si="2"/>
        <v>0</v>
      </c>
      <c r="CD7" s="18">
        <f t="shared" si="2"/>
        <v>0</v>
      </c>
      <c r="CE7" s="18">
        <f t="shared" si="2"/>
        <v>0</v>
      </c>
      <c r="CF7" s="18">
        <f t="shared" si="2"/>
        <v>0</v>
      </c>
      <c r="CG7" s="18">
        <f t="shared" si="2"/>
        <v>0</v>
      </c>
      <c r="CH7" s="18">
        <f t="shared" si="2"/>
        <v>0</v>
      </c>
      <c r="CI7" s="18">
        <f t="shared" si="2"/>
        <v>0</v>
      </c>
      <c r="CJ7" s="18">
        <f t="shared" si="2"/>
        <v>0</v>
      </c>
      <c r="CK7" s="18">
        <f t="shared" si="2"/>
        <v>0</v>
      </c>
      <c r="CL7" s="18">
        <f t="shared" si="2"/>
        <v>0</v>
      </c>
      <c r="CM7" s="18">
        <f t="shared" si="2"/>
        <v>0</v>
      </c>
      <c r="CN7" s="18">
        <f t="shared" si="2"/>
        <v>0</v>
      </c>
      <c r="CO7" s="18">
        <f t="shared" si="2"/>
        <v>0</v>
      </c>
      <c r="CP7" s="18">
        <f t="shared" si="2"/>
        <v>0</v>
      </c>
      <c r="CQ7" s="18">
        <f t="shared" si="2"/>
        <v>0</v>
      </c>
      <c r="CR7" s="18">
        <f t="shared" si="2"/>
        <v>0</v>
      </c>
      <c r="CS7" s="18">
        <f t="shared" si="2"/>
        <v>0</v>
      </c>
      <c r="CT7" s="18">
        <f t="shared" si="2"/>
        <v>0</v>
      </c>
      <c r="CU7" s="18">
        <f t="shared" si="2"/>
        <v>0</v>
      </c>
      <c r="CV7" s="18">
        <f t="shared" si="2"/>
        <v>0</v>
      </c>
      <c r="CW7" s="18">
        <f t="shared" si="2"/>
        <v>0</v>
      </c>
      <c r="CX7" s="18">
        <f t="shared" si="2"/>
        <v>0</v>
      </c>
      <c r="CY7" s="18">
        <f t="shared" si="2"/>
        <v>0</v>
      </c>
      <c r="CZ7" s="18">
        <f t="shared" si="2"/>
        <v>0</v>
      </c>
      <c r="DA7" s="18">
        <f t="shared" si="2"/>
        <v>0</v>
      </c>
      <c r="DB7" s="18">
        <f t="shared" si="2"/>
        <v>0</v>
      </c>
      <c r="DC7" s="18">
        <f t="shared" si="2"/>
        <v>0</v>
      </c>
      <c r="DD7" s="18">
        <f t="shared" si="2"/>
        <v>0</v>
      </c>
      <c r="DE7" s="18">
        <f t="shared" si="2"/>
        <v>0</v>
      </c>
      <c r="DF7" s="18">
        <f t="shared" si="2"/>
        <v>0</v>
      </c>
      <c r="DG7" s="18">
        <f t="shared" si="2"/>
        <v>0</v>
      </c>
      <c r="DH7" s="18">
        <f t="shared" si="2"/>
        <v>0</v>
      </c>
      <c r="DI7" s="67"/>
    </row>
    <row r="8" spans="1:113" s="44" customFormat="1" ht="24" customHeight="1">
      <c r="A8" s="17" t="s">
        <v>81</v>
      </c>
      <c r="B8" s="17" t="s">
        <v>82</v>
      </c>
      <c r="C8" s="17" t="s">
        <v>83</v>
      </c>
      <c r="D8" s="17" t="s">
        <v>85</v>
      </c>
      <c r="E8" s="18">
        <f>F8+T8+AV8+BI8+BN8+CA8+CR8+CU8+DA8+DD8</f>
        <v>13113078</v>
      </c>
      <c r="F8" s="18">
        <f>SUM(G8:S8)</f>
        <v>11444952</v>
      </c>
      <c r="G8" s="18">
        <v>5377752</v>
      </c>
      <c r="H8" s="18">
        <v>976020</v>
      </c>
      <c r="I8" s="18"/>
      <c r="J8" s="18"/>
      <c r="K8" s="18">
        <v>3663180</v>
      </c>
      <c r="L8" s="18"/>
      <c r="M8" s="18"/>
      <c r="N8" s="18"/>
      <c r="O8" s="18"/>
      <c r="Q8" s="18"/>
      <c r="R8" s="18"/>
      <c r="S8" s="18">
        <v>1428000</v>
      </c>
      <c r="T8" s="18">
        <f>SUM(U8:AU8)</f>
        <v>1626450</v>
      </c>
      <c r="U8" s="18">
        <v>100000</v>
      </c>
      <c r="V8" s="18">
        <v>80000</v>
      </c>
      <c r="W8" s="18"/>
      <c r="X8" s="18">
        <v>2000</v>
      </c>
      <c r="Y8" s="18">
        <v>70000</v>
      </c>
      <c r="Z8" s="18">
        <v>80000</v>
      </c>
      <c r="AA8" s="18">
        <v>30000</v>
      </c>
      <c r="AB8" s="18"/>
      <c r="AC8" s="18">
        <v>50000</v>
      </c>
      <c r="AD8" s="18">
        <v>100000</v>
      </c>
      <c r="AE8" s="18"/>
      <c r="AF8" s="18">
        <v>340000</v>
      </c>
      <c r="AG8" s="18">
        <v>2000</v>
      </c>
      <c r="AH8" s="18">
        <v>20000</v>
      </c>
      <c r="AI8" s="18">
        <v>70000</v>
      </c>
      <c r="AJ8" s="18">
        <v>13500</v>
      </c>
      <c r="AK8" s="18">
        <v>7600</v>
      </c>
      <c r="AL8" s="18"/>
      <c r="AM8" s="18"/>
      <c r="AN8" s="18">
        <v>151500</v>
      </c>
      <c r="AO8" s="18">
        <v>5000</v>
      </c>
      <c r="AP8" s="18">
        <v>234050</v>
      </c>
      <c r="AQ8" s="18">
        <v>245800</v>
      </c>
      <c r="AR8" s="18"/>
      <c r="AS8" s="18"/>
      <c r="AT8" s="18"/>
      <c r="AU8" s="18">
        <v>25000</v>
      </c>
      <c r="AV8" s="18">
        <f>SUM(AW8:BH8)</f>
        <v>41676</v>
      </c>
      <c r="AW8" s="18"/>
      <c r="AX8" s="18"/>
      <c r="AY8" s="18"/>
      <c r="AZ8" s="18"/>
      <c r="BA8" s="18">
        <v>39936</v>
      </c>
      <c r="BB8" s="18"/>
      <c r="BC8" s="18"/>
      <c r="BD8" s="18"/>
      <c r="BE8" s="18">
        <v>1740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67"/>
    </row>
    <row r="9" spans="1:113" s="44" customFormat="1" ht="27" customHeight="1">
      <c r="A9" s="17" t="s">
        <v>86</v>
      </c>
      <c r="B9" s="17" t="s">
        <v>87</v>
      </c>
      <c r="C9" s="17" t="s">
        <v>82</v>
      </c>
      <c r="D9" s="55" t="s">
        <v>88</v>
      </c>
      <c r="E9" s="18">
        <f>F9+T9+AV9+BI9+BN9+CA9+CR9+CU9+DA9+DD9</f>
        <v>564300</v>
      </c>
      <c r="F9" s="18">
        <f>SUM(G9:S9)</f>
        <v>0</v>
      </c>
      <c r="G9" s="18"/>
      <c r="H9" s="18"/>
      <c r="I9" s="18"/>
      <c r="J9" s="18"/>
      <c r="K9" s="18"/>
      <c r="L9" s="56"/>
      <c r="M9" s="56"/>
      <c r="N9" s="56"/>
      <c r="O9" s="56"/>
      <c r="P9" s="56"/>
      <c r="Q9" s="18"/>
      <c r="R9" s="18"/>
      <c r="S9" s="18"/>
      <c r="T9" s="18">
        <f>SUM(U9:AU9)</f>
        <v>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60"/>
      <c r="AN9" s="18"/>
      <c r="AO9" s="18"/>
      <c r="AP9" s="18"/>
      <c r="AQ9" s="18"/>
      <c r="AR9" s="18"/>
      <c r="AS9" s="18"/>
      <c r="AT9" s="18"/>
      <c r="AU9" s="18"/>
      <c r="AV9" s="18">
        <f>SUM(AW9:BH9)</f>
        <v>564300</v>
      </c>
      <c r="AW9" s="18"/>
      <c r="AX9" s="18">
        <v>300</v>
      </c>
      <c r="AY9" s="18"/>
      <c r="AZ9" s="18"/>
      <c r="BA9" s="18"/>
      <c r="BB9" s="18"/>
      <c r="BC9" s="18"/>
      <c r="BD9" s="18"/>
      <c r="BE9" s="18"/>
      <c r="BF9" s="18"/>
      <c r="BG9" s="18"/>
      <c r="BH9" s="18">
        <v>564000</v>
      </c>
      <c r="BI9" s="18"/>
      <c r="BJ9" s="18"/>
      <c r="BK9" s="18"/>
      <c r="BL9" s="18"/>
      <c r="BM9" s="18"/>
      <c r="BN9" s="57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64"/>
      <c r="DB9" s="64"/>
      <c r="DC9" s="64"/>
      <c r="DD9" s="64"/>
      <c r="DE9" s="64"/>
      <c r="DF9" s="64"/>
      <c r="DG9" s="64"/>
      <c r="DH9" s="64">
        <v>0</v>
      </c>
      <c r="DI9" s="68"/>
    </row>
    <row r="10" spans="1:112" s="44" customFormat="1" ht="27" customHeight="1">
      <c r="A10" s="17" t="s">
        <v>86</v>
      </c>
      <c r="B10" s="17" t="s">
        <v>87</v>
      </c>
      <c r="C10" s="17" t="s">
        <v>87</v>
      </c>
      <c r="D10" s="55" t="s">
        <v>89</v>
      </c>
      <c r="E10" s="18">
        <f>F10+T10+AV10+BI10+BN10+CA10+CR10+CU10+DA10+DD10</f>
        <v>1602712</v>
      </c>
      <c r="F10" s="18">
        <f>SUM(G10:S10)</f>
        <v>1602712</v>
      </c>
      <c r="G10" s="18"/>
      <c r="H10" s="18"/>
      <c r="I10" s="18"/>
      <c r="J10" s="18"/>
      <c r="K10" s="18"/>
      <c r="L10" s="56">
        <v>1602712</v>
      </c>
      <c r="M10" s="56"/>
      <c r="N10" s="56"/>
      <c r="O10" s="56"/>
      <c r="P10" s="56"/>
      <c r="Q10" s="56"/>
      <c r="R10" s="56"/>
      <c r="S10" s="56"/>
      <c r="T10" s="18">
        <f>SUM(U10:AU10)</f>
        <v>0</v>
      </c>
      <c r="U10" s="56"/>
      <c r="V10" s="56"/>
      <c r="W10" s="56"/>
      <c r="X10" s="57"/>
      <c r="Y10" s="56"/>
      <c r="Z10" s="56"/>
      <c r="AA10" s="56"/>
      <c r="AB10" s="56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6"/>
      <c r="AO10" s="56"/>
      <c r="AP10" s="56"/>
      <c r="AQ10" s="56"/>
      <c r="AR10" s="56"/>
      <c r="AS10" s="56"/>
      <c r="AT10" s="56"/>
      <c r="AU10" s="56"/>
      <c r="AV10" s="18">
        <f>SUM(AW10:BH10)</f>
        <v>0</v>
      </c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61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65"/>
      <c r="DB10" s="65"/>
      <c r="DC10" s="65"/>
      <c r="DD10" s="65"/>
      <c r="DE10" s="65"/>
      <c r="DF10" s="65"/>
      <c r="DG10" s="65"/>
      <c r="DH10" s="65"/>
    </row>
    <row r="11" spans="1:112" s="44" customFormat="1" ht="21" customHeight="1">
      <c r="A11" s="17" t="s">
        <v>90</v>
      </c>
      <c r="B11" s="17" t="s">
        <v>91</v>
      </c>
      <c r="C11" s="17" t="s">
        <v>82</v>
      </c>
      <c r="D11" s="55" t="s">
        <v>92</v>
      </c>
      <c r="E11" s="18">
        <f>F11+T11+AV11+BI11+BN11+CA11+CR11+CU11+DA11+DD11</f>
        <v>681840</v>
      </c>
      <c r="F11" s="18">
        <f>SUM(G11:S11)</f>
        <v>681840</v>
      </c>
      <c r="G11" s="18"/>
      <c r="H11" s="18"/>
      <c r="I11" s="18"/>
      <c r="J11" s="18"/>
      <c r="K11" s="18"/>
      <c r="L11" s="56"/>
      <c r="M11" s="56"/>
      <c r="N11" s="56">
        <v>650964</v>
      </c>
      <c r="O11" s="56"/>
      <c r="P11" s="18">
        <v>30876</v>
      </c>
      <c r="Q11" s="56"/>
      <c r="R11" s="56"/>
      <c r="S11" s="56"/>
      <c r="T11" s="18">
        <f>SUM(U11:AU11)</f>
        <v>0</v>
      </c>
      <c r="U11" s="56"/>
      <c r="V11" s="56"/>
      <c r="W11" s="56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6"/>
      <c r="AO11" s="56"/>
      <c r="AP11" s="56"/>
      <c r="AQ11" s="56"/>
      <c r="AR11" s="56"/>
      <c r="AS11" s="56"/>
      <c r="AT11" s="56"/>
      <c r="AU11" s="56"/>
      <c r="AV11" s="18">
        <f>SUM(AW11:BH11)</f>
        <v>0</v>
      </c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61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65"/>
      <c r="DB11" s="65"/>
      <c r="DC11" s="65"/>
      <c r="DD11" s="65"/>
      <c r="DE11" s="65"/>
      <c r="DF11" s="65"/>
      <c r="DG11" s="65"/>
      <c r="DH11" s="65"/>
    </row>
    <row r="12" spans="1:112" s="44" customFormat="1" ht="27" customHeight="1">
      <c r="A12" s="17" t="s">
        <v>93</v>
      </c>
      <c r="B12" s="17" t="s">
        <v>82</v>
      </c>
      <c r="C12" s="17" t="s">
        <v>94</v>
      </c>
      <c r="D12" s="55" t="s">
        <v>95</v>
      </c>
      <c r="E12" s="18">
        <f>F12+T12+AV12+BI12+BN12+CA12+CR12+CU12+DA12+DD12</f>
        <v>1202034</v>
      </c>
      <c r="F12" s="18">
        <f>SUM(G12:S12)</f>
        <v>1202034</v>
      </c>
      <c r="G12" s="18"/>
      <c r="H12" s="18"/>
      <c r="I12" s="18"/>
      <c r="J12" s="18"/>
      <c r="K12" s="18"/>
      <c r="L12" s="56"/>
      <c r="M12" s="56"/>
      <c r="N12" s="56"/>
      <c r="O12" s="56"/>
      <c r="P12" s="56"/>
      <c r="Q12" s="56">
        <v>1202034</v>
      </c>
      <c r="R12" s="56"/>
      <c r="S12" s="56"/>
      <c r="T12" s="18">
        <f>SUM(U12:AU12)</f>
        <v>0</v>
      </c>
      <c r="U12" s="56"/>
      <c r="V12" s="56"/>
      <c r="W12" s="5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6"/>
      <c r="AO12" s="56"/>
      <c r="AP12" s="56"/>
      <c r="AQ12" s="56"/>
      <c r="AR12" s="56"/>
      <c r="AS12" s="56"/>
      <c r="AT12" s="56"/>
      <c r="AU12" s="56"/>
      <c r="AV12" s="18">
        <f>SUM(AW12:BH12)</f>
        <v>0</v>
      </c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61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65"/>
      <c r="DB12" s="65"/>
      <c r="DC12" s="65"/>
      <c r="DD12" s="65"/>
      <c r="DE12" s="65"/>
      <c r="DF12" s="65"/>
      <c r="DG12" s="65"/>
      <c r="DH12" s="65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G5:DG6"/>
    <mergeCell ref="DH5:DH6"/>
    <mergeCell ref="DC5:DC6"/>
    <mergeCell ref="DD5:DD6"/>
    <mergeCell ref="DE5:DE6"/>
    <mergeCell ref="DF5:DF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3">
      <selection activeCell="A3" sqref="A3:D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24" customWidth="1"/>
    <col min="8" max="8" width="8.66015625" style="0" customWidth="1"/>
  </cols>
  <sheetData>
    <row r="1" spans="1:8" ht="19.5" customHeight="1">
      <c r="A1" s="1"/>
      <c r="B1" s="1"/>
      <c r="C1" s="1"/>
      <c r="D1" s="2"/>
      <c r="E1" s="25"/>
      <c r="F1" s="25"/>
      <c r="G1" s="26" t="s">
        <v>259</v>
      </c>
      <c r="H1" s="22"/>
    </row>
    <row r="2" spans="1:8" ht="25.5" customHeight="1">
      <c r="A2" s="219" t="s">
        <v>260</v>
      </c>
      <c r="B2" s="219"/>
      <c r="C2" s="219"/>
      <c r="D2" s="219"/>
      <c r="E2" s="219"/>
      <c r="F2" s="219"/>
      <c r="G2" s="219"/>
      <c r="H2" s="22"/>
    </row>
    <row r="3" spans="1:8" ht="19.5" customHeight="1">
      <c r="A3" s="265" t="s">
        <v>5</v>
      </c>
      <c r="B3" s="265"/>
      <c r="C3" s="265"/>
      <c r="D3" s="265"/>
      <c r="E3" s="27"/>
      <c r="F3" s="27"/>
      <c r="G3" s="28" t="s">
        <v>6</v>
      </c>
      <c r="H3" s="22"/>
    </row>
    <row r="4" spans="1:8" ht="22.5" customHeight="1">
      <c r="A4" s="29" t="s">
        <v>261</v>
      </c>
      <c r="B4" s="29"/>
      <c r="C4" s="29"/>
      <c r="D4" s="29"/>
      <c r="E4" s="266" t="s">
        <v>98</v>
      </c>
      <c r="F4" s="266"/>
      <c r="G4" s="266"/>
      <c r="H4" s="22"/>
    </row>
    <row r="5" spans="1:8" ht="19.5" customHeight="1">
      <c r="A5" s="267" t="s">
        <v>68</v>
      </c>
      <c r="B5" s="268"/>
      <c r="C5" s="259" t="s">
        <v>262</v>
      </c>
      <c r="D5" s="261" t="s">
        <v>176</v>
      </c>
      <c r="E5" s="263" t="s">
        <v>58</v>
      </c>
      <c r="F5" s="269" t="s">
        <v>263</v>
      </c>
      <c r="G5" s="263" t="s">
        <v>264</v>
      </c>
      <c r="H5" s="22"/>
    </row>
    <row r="6" spans="1:8" ht="27" customHeight="1">
      <c r="A6" s="31" t="s">
        <v>78</v>
      </c>
      <c r="B6" s="30" t="s">
        <v>79</v>
      </c>
      <c r="C6" s="260"/>
      <c r="D6" s="262"/>
      <c r="E6" s="264"/>
      <c r="F6" s="270"/>
      <c r="G6" s="264"/>
      <c r="H6" s="22"/>
    </row>
    <row r="7" spans="1:8" ht="19.5" customHeight="1">
      <c r="A7" s="257" t="s">
        <v>58</v>
      </c>
      <c r="B7" s="258"/>
      <c r="C7" s="258"/>
      <c r="D7" s="258"/>
      <c r="E7" s="18">
        <f>E8+E17+E37</f>
        <v>17163964</v>
      </c>
      <c r="F7" s="18">
        <f>F8+F17+F37</f>
        <v>15537514</v>
      </c>
      <c r="G7" s="18">
        <f>G8+G17+G29</f>
        <v>1696450</v>
      </c>
      <c r="H7" s="23"/>
    </row>
    <row r="8" spans="1:8" ht="19.5" customHeight="1">
      <c r="A8" s="17"/>
      <c r="B8" s="17"/>
      <c r="C8" s="32"/>
      <c r="D8" s="17" t="s">
        <v>158</v>
      </c>
      <c r="E8" s="18">
        <f>SUM(E9:E16)</f>
        <v>14931538</v>
      </c>
      <c r="F8" s="18">
        <f>SUM(F9:F16)</f>
        <v>14931538</v>
      </c>
      <c r="G8" s="18">
        <f>SUM(G9:G16)</f>
        <v>0</v>
      </c>
      <c r="H8" s="23"/>
    </row>
    <row r="9" spans="1:8" ht="19.5" customHeight="1">
      <c r="A9" s="17" t="s">
        <v>265</v>
      </c>
      <c r="B9" s="17" t="s">
        <v>94</v>
      </c>
      <c r="C9" s="17" t="s">
        <v>84</v>
      </c>
      <c r="D9" s="17" t="s">
        <v>177</v>
      </c>
      <c r="E9" s="18">
        <f aca="true" t="shared" si="0" ref="E9:E16">F9+G9</f>
        <v>5377752</v>
      </c>
      <c r="F9" s="33">
        <v>5377752</v>
      </c>
      <c r="G9" s="18"/>
      <c r="H9" s="22"/>
    </row>
    <row r="10" spans="1:8" ht="19.5" customHeight="1">
      <c r="A10" s="17" t="s">
        <v>265</v>
      </c>
      <c r="B10" s="17" t="s">
        <v>82</v>
      </c>
      <c r="C10" s="17" t="s">
        <v>84</v>
      </c>
      <c r="D10" s="17" t="s">
        <v>178</v>
      </c>
      <c r="E10" s="18">
        <f t="shared" si="0"/>
        <v>976020</v>
      </c>
      <c r="F10" s="33">
        <v>976020</v>
      </c>
      <c r="G10" s="18"/>
      <c r="H10" s="34"/>
    </row>
    <row r="11" spans="1:8" ht="19.5" customHeight="1">
      <c r="A11" s="17" t="s">
        <v>265</v>
      </c>
      <c r="B11" s="17" t="s">
        <v>266</v>
      </c>
      <c r="C11" s="17" t="s">
        <v>84</v>
      </c>
      <c r="D11" s="17" t="s">
        <v>181</v>
      </c>
      <c r="E11" s="18">
        <f t="shared" si="0"/>
        <v>3663180</v>
      </c>
      <c r="F11" s="33">
        <v>3663180</v>
      </c>
      <c r="G11" s="18"/>
      <c r="H11" s="34"/>
    </row>
    <row r="12" spans="1:8" ht="19.5" customHeight="1">
      <c r="A12" s="17" t="s">
        <v>265</v>
      </c>
      <c r="B12" s="17" t="s">
        <v>267</v>
      </c>
      <c r="C12" s="17" t="s">
        <v>84</v>
      </c>
      <c r="D12" s="17" t="s">
        <v>182</v>
      </c>
      <c r="E12" s="18">
        <f t="shared" si="0"/>
        <v>1602712</v>
      </c>
      <c r="F12" s="33">
        <v>1602712</v>
      </c>
      <c r="G12" s="18"/>
      <c r="H12" s="34"/>
    </row>
    <row r="13" spans="1:8" ht="19.5" customHeight="1">
      <c r="A13" s="17" t="s">
        <v>265</v>
      </c>
      <c r="B13" s="17" t="s">
        <v>268</v>
      </c>
      <c r="C13" s="17" t="s">
        <v>84</v>
      </c>
      <c r="D13" s="17" t="s">
        <v>184</v>
      </c>
      <c r="E13" s="18">
        <f t="shared" si="0"/>
        <v>650964</v>
      </c>
      <c r="F13" s="33">
        <v>650964</v>
      </c>
      <c r="G13" s="18"/>
      <c r="H13" s="34"/>
    </row>
    <row r="14" spans="1:8" ht="19.5" customHeight="1">
      <c r="A14" s="17" t="s">
        <v>265</v>
      </c>
      <c r="B14" s="17" t="s">
        <v>269</v>
      </c>
      <c r="C14" s="17" t="s">
        <v>84</v>
      </c>
      <c r="D14" s="17" t="s">
        <v>186</v>
      </c>
      <c r="E14" s="18">
        <f t="shared" si="0"/>
        <v>30876</v>
      </c>
      <c r="F14" s="33">
        <v>30876</v>
      </c>
      <c r="G14" s="18"/>
      <c r="H14" s="34"/>
    </row>
    <row r="15" spans="1:8" ht="19.5" customHeight="1">
      <c r="A15" s="17" t="s">
        <v>265</v>
      </c>
      <c r="B15" s="17" t="s">
        <v>270</v>
      </c>
      <c r="C15" s="17" t="s">
        <v>84</v>
      </c>
      <c r="D15" s="17" t="s">
        <v>95</v>
      </c>
      <c r="E15" s="18">
        <f t="shared" si="0"/>
        <v>1202034</v>
      </c>
      <c r="F15" s="33">
        <v>1202034</v>
      </c>
      <c r="G15" s="18"/>
      <c r="H15" s="34"/>
    </row>
    <row r="16" spans="1:8" ht="19.5" customHeight="1">
      <c r="A16" s="17" t="s">
        <v>265</v>
      </c>
      <c r="B16" s="17" t="s">
        <v>164</v>
      </c>
      <c r="C16" s="17" t="s">
        <v>84</v>
      </c>
      <c r="D16" s="17" t="s">
        <v>188</v>
      </c>
      <c r="E16" s="18">
        <f t="shared" si="0"/>
        <v>1428000</v>
      </c>
      <c r="F16" s="33">
        <v>1428000</v>
      </c>
      <c r="G16" s="18"/>
      <c r="H16" s="34"/>
    </row>
    <row r="17" spans="1:8" ht="19.5" customHeight="1">
      <c r="A17" s="17"/>
      <c r="B17" s="17"/>
      <c r="C17" s="17"/>
      <c r="D17" s="17" t="s">
        <v>159</v>
      </c>
      <c r="E17" s="18">
        <f>SUM(E18:E36)</f>
        <v>1626450</v>
      </c>
      <c r="F17" s="18">
        <f>SUM(F18:F36)</f>
        <v>0</v>
      </c>
      <c r="G17" s="18">
        <f>SUM(G18:G36)</f>
        <v>1626450</v>
      </c>
      <c r="H17" s="34"/>
    </row>
    <row r="18" spans="1:8" ht="19.5" customHeight="1">
      <c r="A18" s="17" t="s">
        <v>271</v>
      </c>
      <c r="B18" s="17" t="s">
        <v>94</v>
      </c>
      <c r="C18" s="17" t="s">
        <v>84</v>
      </c>
      <c r="D18" s="17" t="s">
        <v>189</v>
      </c>
      <c r="E18" s="18">
        <f>F18+G18</f>
        <v>100000</v>
      </c>
      <c r="F18" s="18"/>
      <c r="G18" s="33">
        <v>100000</v>
      </c>
      <c r="H18" s="34"/>
    </row>
    <row r="19" spans="1:8" ht="19.5" customHeight="1">
      <c r="A19" s="17" t="s">
        <v>271</v>
      </c>
      <c r="B19" s="17" t="s">
        <v>82</v>
      </c>
      <c r="C19" s="17" t="s">
        <v>84</v>
      </c>
      <c r="D19" s="17" t="s">
        <v>190</v>
      </c>
      <c r="E19" s="18">
        <f aca="true" t="shared" si="1" ref="E19:E36">F19+G19</f>
        <v>80000</v>
      </c>
      <c r="F19" s="35"/>
      <c r="G19" s="33">
        <v>80000</v>
      </c>
      <c r="H19" s="34"/>
    </row>
    <row r="20" spans="1:8" ht="19.5" customHeight="1">
      <c r="A20" s="17" t="s">
        <v>271</v>
      </c>
      <c r="B20" s="17" t="s">
        <v>272</v>
      </c>
      <c r="C20" s="17" t="s">
        <v>84</v>
      </c>
      <c r="D20" s="17" t="s">
        <v>192</v>
      </c>
      <c r="E20" s="18">
        <f t="shared" si="1"/>
        <v>2000</v>
      </c>
      <c r="F20" s="35"/>
      <c r="G20" s="33">
        <v>2000</v>
      </c>
      <c r="H20" s="34"/>
    </row>
    <row r="21" spans="1:8" ht="19.5" customHeight="1">
      <c r="A21" s="17" t="s">
        <v>271</v>
      </c>
      <c r="B21" s="17" t="s">
        <v>87</v>
      </c>
      <c r="C21" s="17" t="s">
        <v>84</v>
      </c>
      <c r="D21" s="17" t="s">
        <v>193</v>
      </c>
      <c r="E21" s="18">
        <f t="shared" si="1"/>
        <v>70000</v>
      </c>
      <c r="F21" s="35"/>
      <c r="G21" s="33">
        <v>70000</v>
      </c>
      <c r="H21" s="34"/>
    </row>
    <row r="22" spans="1:8" ht="19.5" customHeight="1">
      <c r="A22" s="17" t="s">
        <v>271</v>
      </c>
      <c r="B22" s="17" t="s">
        <v>273</v>
      </c>
      <c r="C22" s="17" t="s">
        <v>84</v>
      </c>
      <c r="D22" s="17" t="s">
        <v>194</v>
      </c>
      <c r="E22" s="18">
        <f t="shared" si="1"/>
        <v>80000</v>
      </c>
      <c r="F22" s="35"/>
      <c r="G22" s="33">
        <v>80000</v>
      </c>
      <c r="H22" s="34"/>
    </row>
    <row r="23" spans="1:8" ht="19.5" customHeight="1">
      <c r="A23" s="17" t="s">
        <v>271</v>
      </c>
      <c r="B23" s="17" t="s">
        <v>266</v>
      </c>
      <c r="C23" s="17" t="s">
        <v>84</v>
      </c>
      <c r="D23" s="17" t="s">
        <v>195</v>
      </c>
      <c r="E23" s="18">
        <f t="shared" si="1"/>
        <v>30000</v>
      </c>
      <c r="F23" s="36"/>
      <c r="G23" s="33">
        <v>30000</v>
      </c>
      <c r="H23" s="34"/>
    </row>
    <row r="24" spans="1:8" ht="19.5" customHeight="1">
      <c r="A24" s="17" t="s">
        <v>271</v>
      </c>
      <c r="B24" s="17" t="s">
        <v>274</v>
      </c>
      <c r="C24" s="17" t="s">
        <v>84</v>
      </c>
      <c r="D24" s="17" t="s">
        <v>197</v>
      </c>
      <c r="E24" s="18">
        <f t="shared" si="1"/>
        <v>50000</v>
      </c>
      <c r="F24" s="37"/>
      <c r="G24" s="33">
        <v>50000</v>
      </c>
      <c r="H24" s="34"/>
    </row>
    <row r="25" spans="1:8" ht="19.5" customHeight="1">
      <c r="A25" s="17" t="s">
        <v>271</v>
      </c>
      <c r="B25" s="17" t="s">
        <v>91</v>
      </c>
      <c r="C25" s="17" t="s">
        <v>84</v>
      </c>
      <c r="D25" s="17" t="s">
        <v>198</v>
      </c>
      <c r="E25" s="18">
        <f t="shared" si="1"/>
        <v>100000</v>
      </c>
      <c r="F25" s="38"/>
      <c r="G25" s="33">
        <v>100000</v>
      </c>
      <c r="H25" s="34"/>
    </row>
    <row r="26" spans="1:8" ht="19.5" customHeight="1">
      <c r="A26" s="17" t="s">
        <v>271</v>
      </c>
      <c r="B26" s="17" t="s">
        <v>270</v>
      </c>
      <c r="C26" s="17" t="s">
        <v>84</v>
      </c>
      <c r="D26" s="17" t="s">
        <v>275</v>
      </c>
      <c r="E26" s="18">
        <f t="shared" si="1"/>
        <v>340000</v>
      </c>
      <c r="F26" s="38"/>
      <c r="G26" s="33">
        <v>340000</v>
      </c>
      <c r="H26" s="34"/>
    </row>
    <row r="27" spans="1:8" ht="19.5" customHeight="1">
      <c r="A27" s="17" t="s">
        <v>271</v>
      </c>
      <c r="B27" s="17" t="s">
        <v>276</v>
      </c>
      <c r="C27" s="17" t="s">
        <v>84</v>
      </c>
      <c r="D27" s="17" t="s">
        <v>201</v>
      </c>
      <c r="E27" s="18">
        <f t="shared" si="1"/>
        <v>2000</v>
      </c>
      <c r="F27" s="38"/>
      <c r="G27" s="33">
        <v>2000</v>
      </c>
      <c r="H27" s="34"/>
    </row>
    <row r="28" spans="1:8" ht="19.5" customHeight="1">
      <c r="A28" s="17" t="s">
        <v>271</v>
      </c>
      <c r="B28" s="17" t="s">
        <v>277</v>
      </c>
      <c r="C28" s="17" t="s">
        <v>84</v>
      </c>
      <c r="D28" s="17" t="s">
        <v>202</v>
      </c>
      <c r="E28" s="18">
        <f t="shared" si="1"/>
        <v>20000</v>
      </c>
      <c r="F28" s="38"/>
      <c r="G28" s="33">
        <v>20000</v>
      </c>
      <c r="H28" s="34"/>
    </row>
    <row r="29" spans="1:8" ht="19.5" customHeight="1">
      <c r="A29" s="17" t="s">
        <v>271</v>
      </c>
      <c r="B29" s="17" t="s">
        <v>278</v>
      </c>
      <c r="C29" s="17" t="s">
        <v>84</v>
      </c>
      <c r="D29" s="17" t="s">
        <v>203</v>
      </c>
      <c r="E29" s="18">
        <f t="shared" si="1"/>
        <v>70000</v>
      </c>
      <c r="F29" s="36"/>
      <c r="G29" s="33">
        <v>70000</v>
      </c>
      <c r="H29" s="34"/>
    </row>
    <row r="30" spans="1:8" ht="19.5" customHeight="1">
      <c r="A30" s="17" t="s">
        <v>271</v>
      </c>
      <c r="B30" s="17" t="s">
        <v>279</v>
      </c>
      <c r="C30" s="17" t="s">
        <v>84</v>
      </c>
      <c r="D30" s="17" t="s">
        <v>204</v>
      </c>
      <c r="E30" s="18">
        <f t="shared" si="1"/>
        <v>13500</v>
      </c>
      <c r="F30" s="36"/>
      <c r="G30" s="33">
        <v>13500</v>
      </c>
      <c r="H30" s="34"/>
    </row>
    <row r="31" spans="1:8" ht="19.5" customHeight="1">
      <c r="A31" s="17" t="s">
        <v>271</v>
      </c>
      <c r="B31" s="17" t="s">
        <v>280</v>
      </c>
      <c r="C31" s="17" t="s">
        <v>84</v>
      </c>
      <c r="D31" s="17" t="s">
        <v>205</v>
      </c>
      <c r="E31" s="18">
        <f t="shared" si="1"/>
        <v>7600</v>
      </c>
      <c r="F31" s="39"/>
      <c r="G31" s="33">
        <v>7600</v>
      </c>
      <c r="H31" s="34"/>
    </row>
    <row r="32" spans="1:8" ht="19.5" customHeight="1">
      <c r="A32" s="17" t="s">
        <v>271</v>
      </c>
      <c r="B32" s="17" t="s">
        <v>281</v>
      </c>
      <c r="C32" s="17" t="s">
        <v>84</v>
      </c>
      <c r="D32" s="17" t="s">
        <v>208</v>
      </c>
      <c r="E32" s="18">
        <f t="shared" si="1"/>
        <v>151500</v>
      </c>
      <c r="F32" s="39"/>
      <c r="G32" s="33">
        <v>151500</v>
      </c>
      <c r="H32" s="34"/>
    </row>
    <row r="33" spans="1:8" ht="19.5" customHeight="1">
      <c r="A33" s="17" t="s">
        <v>271</v>
      </c>
      <c r="B33" s="17" t="s">
        <v>282</v>
      </c>
      <c r="C33" s="17" t="s">
        <v>84</v>
      </c>
      <c r="D33" s="17" t="s">
        <v>209</v>
      </c>
      <c r="E33" s="18">
        <f t="shared" si="1"/>
        <v>5000</v>
      </c>
      <c r="F33" s="39"/>
      <c r="G33" s="33">
        <v>5000</v>
      </c>
      <c r="H33" s="34"/>
    </row>
    <row r="34" spans="1:8" ht="19.5" customHeight="1">
      <c r="A34" s="17" t="s">
        <v>271</v>
      </c>
      <c r="B34" s="17" t="s">
        <v>283</v>
      </c>
      <c r="C34" s="17" t="s">
        <v>84</v>
      </c>
      <c r="D34" s="17" t="s">
        <v>210</v>
      </c>
      <c r="E34" s="18">
        <f t="shared" si="1"/>
        <v>234050</v>
      </c>
      <c r="F34" s="40"/>
      <c r="G34" s="33">
        <v>234050</v>
      </c>
      <c r="H34" s="34"/>
    </row>
    <row r="35" spans="1:7" ht="19.5" customHeight="1">
      <c r="A35" s="16" t="s">
        <v>271</v>
      </c>
      <c r="B35" s="17" t="s">
        <v>284</v>
      </c>
      <c r="C35" s="17" t="s">
        <v>84</v>
      </c>
      <c r="D35" s="17" t="s">
        <v>211</v>
      </c>
      <c r="E35" s="18">
        <f t="shared" si="1"/>
        <v>245800</v>
      </c>
      <c r="F35" s="36"/>
      <c r="G35" s="33">
        <v>245800</v>
      </c>
    </row>
    <row r="36" spans="1:7" ht="19.5" customHeight="1">
      <c r="A36" s="16" t="s">
        <v>271</v>
      </c>
      <c r="B36" s="17" t="s">
        <v>164</v>
      </c>
      <c r="C36" s="17" t="s">
        <v>84</v>
      </c>
      <c r="D36" s="17" t="s">
        <v>215</v>
      </c>
      <c r="E36" s="18">
        <f t="shared" si="1"/>
        <v>25000</v>
      </c>
      <c r="F36" s="36"/>
      <c r="G36" s="33">
        <f>234050-209050</f>
        <v>25000</v>
      </c>
    </row>
    <row r="37" spans="1:7" ht="19.5" customHeight="1">
      <c r="A37" s="16"/>
      <c r="B37" s="17"/>
      <c r="C37" s="17"/>
      <c r="D37" s="17" t="s">
        <v>168</v>
      </c>
      <c r="E37" s="18">
        <f>E38+E39+E40+E41</f>
        <v>605976</v>
      </c>
      <c r="F37" s="18">
        <f>F38+F39+F40+F41</f>
        <v>605976</v>
      </c>
      <c r="G37" s="41"/>
    </row>
    <row r="38" spans="1:7" ht="19.5" customHeight="1">
      <c r="A38" s="16" t="s">
        <v>285</v>
      </c>
      <c r="B38" s="17" t="s">
        <v>82</v>
      </c>
      <c r="C38" s="17" t="s">
        <v>84</v>
      </c>
      <c r="D38" s="17" t="s">
        <v>217</v>
      </c>
      <c r="E38" s="18">
        <f>F38+G38</f>
        <v>300</v>
      </c>
      <c r="F38" s="42">
        <v>300</v>
      </c>
      <c r="G38" s="41"/>
    </row>
    <row r="39" spans="1:7" ht="19.5" customHeight="1">
      <c r="A39" s="16" t="s">
        <v>285</v>
      </c>
      <c r="B39" s="17" t="s">
        <v>87</v>
      </c>
      <c r="C39" s="17" t="s">
        <v>84</v>
      </c>
      <c r="D39" s="17" t="s">
        <v>220</v>
      </c>
      <c r="E39" s="18">
        <f>F39+G39</f>
        <v>39936</v>
      </c>
      <c r="F39" s="43">
        <v>39936</v>
      </c>
      <c r="G39" s="33"/>
    </row>
    <row r="40" spans="1:7" ht="19.5" customHeight="1">
      <c r="A40" s="16" t="s">
        <v>285</v>
      </c>
      <c r="B40" s="17" t="s">
        <v>274</v>
      </c>
      <c r="C40" s="17" t="s">
        <v>84</v>
      </c>
      <c r="D40" s="17" t="s">
        <v>224</v>
      </c>
      <c r="E40" s="18">
        <f>F40+G40</f>
        <v>1740</v>
      </c>
      <c r="F40" s="43">
        <v>1740</v>
      </c>
      <c r="G40" s="33"/>
    </row>
    <row r="41" spans="1:7" ht="19.5" customHeight="1">
      <c r="A41" s="16" t="s">
        <v>285</v>
      </c>
      <c r="B41" s="17" t="s">
        <v>164</v>
      </c>
      <c r="C41" s="17" t="s">
        <v>84</v>
      </c>
      <c r="D41" s="17" t="s">
        <v>227</v>
      </c>
      <c r="E41" s="18">
        <f>F41+G41</f>
        <v>564000</v>
      </c>
      <c r="F41" s="43">
        <v>564000</v>
      </c>
      <c r="G41" s="33"/>
    </row>
  </sheetData>
  <sheetProtection/>
  <mergeCells count="10">
    <mergeCell ref="A2:G2"/>
    <mergeCell ref="A3:D3"/>
    <mergeCell ref="E4:G4"/>
    <mergeCell ref="A5:B5"/>
    <mergeCell ref="F5:F6"/>
    <mergeCell ref="G5:G6"/>
    <mergeCell ref="A7:D7"/>
    <mergeCell ref="C5:C6"/>
    <mergeCell ref="D5:D6"/>
    <mergeCell ref="E5:E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45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47"/>
      <c r="B1" s="48"/>
      <c r="C1" s="48"/>
      <c r="D1" s="49"/>
      <c r="E1" s="48"/>
      <c r="F1" s="178" t="s">
        <v>294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</row>
    <row r="2" spans="1:243" ht="19.5" customHeight="1">
      <c r="A2" s="219" t="s">
        <v>295</v>
      </c>
      <c r="B2" s="219"/>
      <c r="C2" s="219"/>
      <c r="D2" s="219"/>
      <c r="E2" s="219"/>
      <c r="F2" s="21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</row>
    <row r="3" spans="1:243" ht="19.5" customHeight="1">
      <c r="A3" s="265" t="s">
        <v>5</v>
      </c>
      <c r="B3" s="265"/>
      <c r="C3" s="265"/>
      <c r="D3" s="265"/>
      <c r="E3" s="70"/>
      <c r="F3" s="6" t="s">
        <v>6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</row>
    <row r="4" spans="1:243" ht="19.5" customHeight="1">
      <c r="A4" s="71" t="s">
        <v>68</v>
      </c>
      <c r="B4" s="179"/>
      <c r="C4" s="180"/>
      <c r="D4" s="271" t="s">
        <v>69</v>
      </c>
      <c r="E4" s="174" t="s">
        <v>296</v>
      </c>
      <c r="F4" s="227" t="s">
        <v>71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</row>
    <row r="5" spans="1:243" ht="19.5" customHeight="1">
      <c r="A5" s="54" t="s">
        <v>78</v>
      </c>
      <c r="B5" s="31" t="s">
        <v>79</v>
      </c>
      <c r="C5" s="30" t="s">
        <v>80</v>
      </c>
      <c r="D5" s="271"/>
      <c r="E5" s="174"/>
      <c r="F5" s="227"/>
      <c r="G5" s="18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</row>
    <row r="6" spans="1:243" ht="19.5" customHeight="1">
      <c r="A6" s="77"/>
      <c r="B6" s="77"/>
      <c r="C6" s="77"/>
      <c r="D6" s="182"/>
      <c r="E6" s="183"/>
      <c r="F6" s="184"/>
      <c r="G6" s="181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</row>
    <row r="7" spans="1:243" ht="19.5" customHeight="1">
      <c r="A7" s="186"/>
      <c r="B7" s="186"/>
      <c r="C7" s="186"/>
      <c r="D7" s="187"/>
      <c r="E7" s="188"/>
      <c r="F7" s="1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</row>
    <row r="8" spans="1:243" ht="19.5" customHeight="1">
      <c r="A8" s="186"/>
      <c r="B8" s="186"/>
      <c r="C8" s="186"/>
      <c r="D8" s="187"/>
      <c r="E8" s="188"/>
      <c r="F8" s="1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</row>
    <row r="9" spans="1:243" ht="19.5" customHeight="1">
      <c r="A9" s="186"/>
      <c r="B9" s="186"/>
      <c r="C9" s="186"/>
      <c r="D9" s="187"/>
      <c r="E9" s="188"/>
      <c r="F9" s="1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</row>
    <row r="10" spans="1:243" ht="19.5" customHeight="1">
      <c r="A10" s="186"/>
      <c r="B10" s="186"/>
      <c r="C10" s="186"/>
      <c r="D10" s="187"/>
      <c r="E10" s="188"/>
      <c r="F10" s="1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2020-05-21T09:23:07Z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