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'3-2'!$A$1:$F$7</definedName>
    <definedName name="_xlnm.Print_Area" localSheetId="9">#N/A</definedName>
    <definedName name="_xlnm.Print_Area" localSheetId="10">'4'!$A$1:$H$8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<sst xmlns="http://schemas.openxmlformats.org/spreadsheetml/2006/main" count="672" uniqueCount="346">
  <si>
    <t>大竹县茶叶（白茶）产业发展中心</t>
  </si>
  <si>
    <t>2019年部门预算</t>
  </si>
  <si>
    <t>报送日期：2019年2月28日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</si>
  <si>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</si>
  <si>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</si>
  <si>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</si>
  <si>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</si>
  <si>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</si>
  <si>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</si>
  <si>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</si>
  <si>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</si>
  <si>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</si>
  <si>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</si>
  <si>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</si>
  <si>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</si>
  <si>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</si>
  <si>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</si>
  <si>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</si>
  <si>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</si>
  <si>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</si>
  <si>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</si>
  <si>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</si>
  <si>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</si>
  <si>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</si>
  <si>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</si>
  <si>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</si>
  <si>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</si>
  <si>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</si>
  <si>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</si>
  <si>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</si>
  <si>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</si>
  <si>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</si>
  <si>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</si>
  <si>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</si>
  <si>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</si>
  <si>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</si>
  <si>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</si>
  <si>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</si>
  <si>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</si>
  <si>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</si>
  <si>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</si>
  <si>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</si>
  <si>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</si>
  <si>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</si>
  <si>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</si>
  <si>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</si>
  <si>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</si>
  <si>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</si>
  <si>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</si>
  <si>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</si>
  <si>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</si>
  <si>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</si>
  <si>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</si>
  <si>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</si>
  <si>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</si>
  <si>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</si>
  <si>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</si>
  <si>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</si>
  <si>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</si>
  <si>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</si>
  <si>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</si>
  <si>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</si>
  <si>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</si>
  <si>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</si>
  <si>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</si>
  <si>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</si>
  <si>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</si>
  <si>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</si>
  <si>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</si>
  <si>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</si>
  <si>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</si>
  <si>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</si>
  <si>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</si>
  <si>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</si>
  <si>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</si>
  <si>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</si>
  <si>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</si>
  <si>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</si>
  <si>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</si>
  <si>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</si>
  <si>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</si>
  <si>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</si>
  <si>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301116</t>
  </si>
  <si>
    <t>机关事业单位基本养老保险缴费支出</t>
  </si>
  <si>
    <t>210</t>
  </si>
  <si>
    <t>11</t>
  </si>
  <si>
    <t>02</t>
  </si>
  <si>
    <t>事业单位医疗</t>
  </si>
  <si>
    <t>213</t>
  </si>
  <si>
    <t>01</t>
  </si>
  <si>
    <t>04</t>
  </si>
  <si>
    <t>事业运行（农业）</t>
  </si>
  <si>
    <t>99</t>
  </si>
  <si>
    <t>其他农业支出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</si>
  <si>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</si>
  <si>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</si>
  <si>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</si>
  <si>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</si>
  <si>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</si>
  <si>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</si>
  <si>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</si>
  <si>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</si>
  <si>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</si>
  <si>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</si>
  <si>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</si>
  <si>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</si>
  <si>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</si>
  <si>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</si>
  <si>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</si>
  <si>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</si>
  <si>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</si>
  <si>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</si>
  <si>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</si>
  <si>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</si>
  <si>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</si>
  <si>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</si>
  <si>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</si>
  <si>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</si>
  <si>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</si>
  <si>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</si>
  <si>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</si>
  <si>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</si>
  <si>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</si>
  <si>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</si>
  <si>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</si>
  <si>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</si>
  <si>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</si>
  <si>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</si>
  <si>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</si>
  <si>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</si>
  <si>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</si>
  <si>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</si>
  <si>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</si>
  <si>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</si>
  <si>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</si>
  <si>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</si>
  <si>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</si>
  <si>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</si>
  <si>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</si>
  <si>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</si>
  <si>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</si>
  <si>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</si>
  <si>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</si>
  <si>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</si>
  <si>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</si>
  <si>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</si>
  <si>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</si>
  <si>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</si>
  <si>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</si>
  <si>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</si>
  <si>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</si>
  <si>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</si>
  <si>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</si>
  <si>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</si>
  <si>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</si>
  <si>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</si>
  <si>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</si>
  <si>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</si>
  <si>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 xml:space="preserve">  工资福利支出</t>
  </si>
  <si>
    <t xml:space="preserve">  商品和服务支出</t>
  </si>
  <si>
    <t>表3</t>
  </si>
  <si>
    <t>一般公共预算支出预算表</t>
  </si>
  <si>
    <t>大竹县农业技术推广中心</t>
  </si>
  <si>
    <t>工资福利支出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</si>
  <si>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</si>
  <si>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</si>
  <si>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</si>
  <si>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</si>
  <si>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</si>
  <si>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</si>
  <si>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</si>
  <si>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</si>
  <si>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</si>
  <si>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</si>
  <si>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</si>
  <si>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</si>
  <si>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</si>
  <si>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</si>
  <si>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</si>
  <si>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</si>
  <si>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</si>
  <si>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</si>
  <si>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</si>
  <si>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</si>
  <si>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</si>
  <si>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</si>
  <si>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</si>
  <si>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</si>
  <si>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</si>
  <si>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</si>
  <si>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</si>
  <si>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</si>
  <si>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</si>
  <si>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</si>
  <si>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</si>
  <si>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</si>
  <si>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</si>
  <si>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</si>
  <si>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</si>
  <si>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</si>
  <si>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</si>
  <si>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</si>
  <si>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</si>
  <si>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</si>
  <si>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</si>
  <si>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</si>
  <si>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</si>
  <si>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</si>
  <si>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</si>
  <si>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</si>
  <si>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</si>
  <si>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</si>
  <si>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</si>
  <si>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</si>
  <si>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</si>
  <si>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</si>
  <si>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</si>
  <si>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</si>
  <si>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</si>
  <si>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</si>
  <si>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</si>
  <si>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</si>
  <si>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</si>
  <si>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</si>
  <si>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</si>
  <si>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</si>
  <si>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</si>
  <si>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</si>
  <si>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</si>
  <si>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</si>
  <si>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</si>
  <si>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</si>
  <si>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</si>
  <si>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</si>
  <si>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</si>
  <si>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</si>
  <si>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</si>
  <si>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</si>
  <si>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</si>
  <si>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</si>
  <si>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</si>
  <si>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</si>
  <si>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</si>
  <si>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</si>
  <si>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</si>
  <si>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</si>
  <si>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</si>
  <si>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</si>
  <si>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项目经费</t>
  </si>
  <si>
    <t>部门经济分类</t>
  </si>
  <si>
    <t>政府经济分类</t>
  </si>
  <si>
    <t>人员经费</t>
  </si>
  <si>
    <t>公用经费</t>
  </si>
  <si>
    <t>301</t>
  </si>
  <si>
    <t xml:space="preserve">  基本工资</t>
  </si>
  <si>
    <t xml:space="preserve">  津贴补贴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</si>
  <si>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</si>
  <si>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</si>
  <si>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</si>
  <si>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</si>
  <si>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</si>
  <si>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</si>
  <si>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</si>
  <si>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</si>
  <si>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</si>
  <si>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</si>
  <si>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 xml:space="preserve">  其他工资福利支出</t>
  </si>
  <si>
    <t>机关商品服务支出</t>
  </si>
  <si>
    <t>302</t>
  </si>
  <si>
    <t xml:space="preserve">  办公费</t>
  </si>
  <si>
    <t xml:space="preserve">  商品服务支出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</si>
  <si>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</si>
  <si>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</si>
  <si>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</si>
  <si>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</si>
  <si>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</si>
  <si>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</si>
  <si>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</si>
  <si>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</si>
  <si>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</si>
  <si>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</si>
  <si>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</si>
  <si>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</si>
  <si>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</si>
  <si>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</si>
  <si>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</si>
  <si>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表3-2</t>
  </si>
  <si>
    <t>一般公共预算项目支出预算表</t>
  </si>
  <si>
    <t>单位名称（项目）</t>
  </si>
  <si>
    <t xml:space="preserve">  茶产业发展工作经费</t>
  </si>
  <si>
    <t>表3-3</t>
  </si>
  <si>
    <t>一般公共预算“三公”经费支出预算表</t>
  </si>
  <si>
    <t>大竹县茶叶（白茶）产业发展广中心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</si>
  <si>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</si>
  <si>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</si>
  <si>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</si>
  <si>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</si>
  <si>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</si>
  <si>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</si>
  <si>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</si>
  <si>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</si>
  <si>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</si>
  <si>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</si>
  <si>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</si>
  <si>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</si>
  <si>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</si>
  <si>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</si>
  <si>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大竹县茶叶（白茶）产业发展中心整体支出绩效目标</t>
  </si>
  <si>
    <t>（2019年度）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</si>
  <si>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</si>
  <si>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</si>
  <si>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</si>
  <si>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</si>
  <si>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</si>
  <si>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</si>
  <si>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</si>
  <si>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</si>
  <si>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茶产业发展工作经费</t>
  </si>
  <si>
    <t>新建园区公路3300米、生产便道4057米，提升改进茶叶基地0.5万亩；新建白茶基地4000亩、改造和新建茶叶加工流水线10条等所有茶叶工作</t>
  </si>
  <si>
    <t xml:space="preserve"> </t>
  </si>
  <si>
    <t>金额合计</t>
  </si>
  <si>
    <t>年度总体目标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</si>
  <si>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</si>
  <si>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</si>
  <si>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</si>
  <si>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</si>
  <si>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</si>
  <si>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</si>
  <si>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</si>
  <si>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指标1：保障单位的正常运转。</t>
  </si>
  <si>
    <t>2019年12月30日前</t>
  </si>
  <si>
    <t xml:space="preserve"> 指标2：项目建设</t>
  </si>
  <si>
    <t>质量指标</t>
  </si>
  <si>
    <t>2018年茶叶基地建设项目工作经费</t>
  </si>
  <si>
    <t>≥100</t>
  </si>
  <si>
    <t>2019年富硒茶产业发展“双百”工程建设</t>
  </si>
  <si>
    <t>时效指标</t>
  </si>
  <si>
    <t>重点工程按期完成率</t>
  </si>
  <si>
    <t>≥100%</t>
  </si>
  <si>
    <t>25000元</t>
  </si>
  <si>
    <t>效益指标</t>
  </si>
  <si>
    <t>经济效益
指标</t>
  </si>
  <si>
    <t>提升我县茶叶产业水平</t>
  </si>
  <si>
    <t>满意度
指标</t>
  </si>
  <si>
    <t>服务对象
满意度指标</t>
  </si>
  <si>
    <t>2018年茶叶基地建设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</si>
</sst>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&quot;\&quot;#,##0.00_);\(&quot;\&quot;#,##0.00\)"/>
    <numFmt numFmtId="181" formatCode="0.00_);[Red]\(0.00\)"/>
    <numFmt numFmtId="182" formatCode="#,##0.0000"/>
  </numFmts>
  <fonts count="40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3" fillId="7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6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5" applyNumberFormat="0" applyFill="0" applyAlignment="0" applyProtection="0"/>
    <xf numFmtId="0" fontId="26" fillId="9" borderId="0" applyNumberFormat="0" applyBorder="0" applyAlignment="0" applyProtection="0"/>
    <xf numFmtId="0" fontId="24" fillId="10" borderId="6" applyNumberFormat="0" applyAlignment="0" applyProtection="0"/>
    <xf numFmtId="0" fontId="39" fillId="10" borderId="1" applyNumberFormat="0" applyAlignment="0" applyProtection="0"/>
    <xf numFmtId="0" fontId="35" fillId="11" borderId="7" applyNumberFormat="0" applyAlignment="0" applyProtection="0"/>
    <xf numFmtId="0" fontId="21" fillId="3" borderId="0" applyNumberFormat="0" applyBorder="0" applyAlignment="0" applyProtection="0"/>
    <xf numFmtId="0" fontId="26" fillId="12" borderId="0" applyNumberFormat="0" applyBorder="0" applyAlignment="0" applyProtection="0"/>
    <xf numFmtId="0" fontId="34" fillId="0" borderId="8" applyNumberFormat="0" applyFill="0" applyAlignment="0" applyProtection="0"/>
    <xf numFmtId="0" fontId="22" fillId="0" borderId="9" applyNumberFormat="0" applyFill="0" applyAlignment="0" applyProtection="0"/>
    <xf numFmtId="0" fontId="38" fillId="1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0" applyNumberFormat="0" applyBorder="0" applyAlignment="0" applyProtection="0"/>
    <xf numFmtId="0" fontId="26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6" fillId="8" borderId="0" applyNumberFormat="0" applyBorder="0" applyAlignment="0" applyProtection="0"/>
    <xf numFmtId="0" fontId="21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1" fillId="4" borderId="0" applyNumberFormat="0" applyBorder="0" applyAlignment="0" applyProtection="0"/>
    <xf numFmtId="0" fontId="26" fillId="2" borderId="0" applyNumberFormat="0" applyBorder="0" applyAlignment="0" applyProtection="0"/>
    <xf numFmtId="1" fontId="0" fillId="0" borderId="0">
      <alignment/>
      <protection/>
    </xf>
  </cellStyleXfs>
  <cellXfs count="246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2" fillId="0" borderId="0" xfId="63" applyNumberFormat="1" applyFont="1" applyFill="1" applyAlignment="1">
      <alignment horizontal="center" vertical="center" wrapText="1"/>
      <protection/>
    </xf>
    <xf numFmtId="0" fontId="3" fillId="0" borderId="0" xfId="63" applyNumberFormat="1" applyFont="1" applyFill="1" applyAlignment="1">
      <alignment horizontal="center" vertical="center" wrapText="1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5" fillId="0" borderId="12" xfId="0" applyNumberFormat="1" applyFont="1" applyFill="1" applyBorder="1" applyAlignment="1">
      <alignment vertical="center"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0" fillId="0" borderId="12" xfId="0" applyNumberFormat="1" applyFont="1" applyFill="1" applyBorder="1" applyAlignment="1">
      <alignment vertical="center"/>
    </xf>
    <xf numFmtId="0" fontId="1" fillId="0" borderId="13" xfId="63" applyNumberFormat="1" applyFont="1" applyFill="1" applyBorder="1" applyAlignment="1">
      <alignment horizontal="left" vertical="center" wrapText="1"/>
      <protection/>
    </xf>
    <xf numFmtId="0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6" fillId="0" borderId="13" xfId="63" applyNumberFormat="1" applyFont="1" applyFill="1" applyBorder="1" applyAlignment="1">
      <alignment horizontal="left" vertical="center" wrapText="1"/>
      <protection/>
    </xf>
    <xf numFmtId="0" fontId="4" fillId="0" borderId="13" xfId="63" applyNumberFormat="1" applyFont="1" applyFill="1" applyBorder="1" applyAlignment="1">
      <alignment horizontal="left"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1" fillId="0" borderId="22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25" xfId="0" applyNumberFormat="1" applyFont="1" applyFill="1" applyBorder="1" applyAlignment="1">
      <alignment horizontal="centerContinuous" vertical="center"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10" borderId="2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9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0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176" fontId="1" fillId="0" borderId="3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1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29" xfId="0" applyNumberFormat="1" applyFont="1" applyFill="1" applyBorder="1" applyAlignment="1" applyProtection="1">
      <alignment horizontal="center" vertical="center" wrapText="1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176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ill="1" applyBorder="1" applyAlignment="1">
      <alignment horizontal="right" vertical="center"/>
    </xf>
    <xf numFmtId="177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77" fontId="1" fillId="0" borderId="25" xfId="0" applyNumberFormat="1" applyFont="1" applyFill="1" applyBorder="1" applyAlignment="1" applyProtection="1">
      <alignment horizontal="right" vertical="center" wrapText="1"/>
      <protection/>
    </xf>
    <xf numFmtId="177" fontId="1" fillId="0" borderId="25" xfId="0" applyNumberFormat="1" applyFont="1" applyFill="1" applyBorder="1" applyAlignment="1" applyProtection="1">
      <alignment horizontal="right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vertical="center"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1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8" fontId="1" fillId="0" borderId="13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center"/>
    </xf>
    <xf numFmtId="178" fontId="0" fillId="0" borderId="13" xfId="0" applyNumberFormat="1" applyFill="1" applyBorder="1" applyAlignment="1">
      <alignment horizontal="right" vertical="center" wrapText="1"/>
    </xf>
    <xf numFmtId="0" fontId="1" fillId="1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ill="1" applyBorder="1" applyAlignment="1">
      <alignment horizontal="right" vertical="center"/>
    </xf>
    <xf numFmtId="0" fontId="14" fillId="10" borderId="0" xfId="0" applyNumberFormat="1" applyFont="1" applyFill="1" applyAlignment="1">
      <alignment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32" xfId="0" applyNumberFormat="1" applyFont="1" applyFill="1" applyBorder="1" applyAlignment="1">
      <alignment horizontal="center" vertical="center" wrapText="1"/>
    </xf>
    <xf numFmtId="0" fontId="0" fillId="1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right" vertical="center" wrapText="1"/>
    </xf>
    <xf numFmtId="0" fontId="0" fillId="10" borderId="25" xfId="0" applyNumberFormat="1" applyFont="1" applyFill="1" applyBorder="1" applyAlignment="1">
      <alignment horizontal="center" vertical="center" wrapText="1"/>
    </xf>
    <xf numFmtId="0" fontId="0" fillId="10" borderId="29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right" vertical="center"/>
    </xf>
    <xf numFmtId="0" fontId="0" fillId="10" borderId="25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right" vertical="center"/>
    </xf>
    <xf numFmtId="179" fontId="0" fillId="0" borderId="25" xfId="0" applyNumberFormat="1" applyFont="1" applyFill="1" applyBorder="1" applyAlignment="1">
      <alignment horizontal="center" vertical="center" wrapText="1"/>
    </xf>
    <xf numFmtId="179" fontId="0" fillId="0" borderId="29" xfId="0" applyNumberFormat="1" applyFont="1" applyFill="1" applyBorder="1" applyAlignment="1">
      <alignment horizontal="center" vertical="center" wrapText="1"/>
    </xf>
    <xf numFmtId="179" fontId="0" fillId="0" borderId="32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" fillId="1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10" borderId="13" xfId="0" applyNumberFormat="1" applyFont="1" applyFill="1" applyBorder="1" applyAlignment="1" applyProtection="1">
      <alignment horizontal="center" vertical="center"/>
      <protection/>
    </xf>
    <xf numFmtId="0" fontId="1" fillId="10" borderId="33" xfId="0" applyNumberFormat="1" applyFont="1" applyFill="1" applyBorder="1" applyAlignment="1" applyProtection="1">
      <alignment horizontal="centerContinuous" vertical="center"/>
      <protection/>
    </xf>
    <xf numFmtId="0" fontId="1" fillId="1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34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22" xfId="0" applyNumberFormat="1" applyFont="1" applyFill="1" applyBorder="1" applyAlignment="1" applyProtection="1">
      <alignment horizontal="centerContinuous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Alignment="1">
      <alignment/>
    </xf>
    <xf numFmtId="0" fontId="1" fillId="10" borderId="25" xfId="0" applyNumberFormat="1" applyFont="1" applyFill="1" applyBorder="1" applyAlignment="1" applyProtection="1">
      <alignment horizontal="centerContinuous" vertical="center"/>
      <protection/>
    </xf>
    <xf numFmtId="0" fontId="1" fillId="10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30" xfId="0" applyNumberFormat="1" applyFont="1" applyFill="1" applyBorder="1" applyAlignment="1" applyProtection="1">
      <alignment horizontal="centerContinuous" vertical="center" wrapText="1"/>
      <protection/>
    </xf>
    <xf numFmtId="0" fontId="1" fillId="1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 applyProtection="1">
      <alignment horizontal="right"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27" xfId="0" applyNumberFormat="1" applyFont="1" applyFill="1" applyBorder="1" applyAlignment="1" applyProtection="1">
      <alignment horizontal="right" vertical="center" wrapText="1"/>
      <protection/>
    </xf>
    <xf numFmtId="176" fontId="4" fillId="0" borderId="27" xfId="0" applyNumberFormat="1" applyFont="1" applyFill="1" applyBorder="1" applyAlignment="1" applyProtection="1">
      <alignment vertical="center" wrapText="1"/>
      <protection/>
    </xf>
    <xf numFmtId="176" fontId="4" fillId="0" borderId="23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 applyProtection="1">
      <alignment horizontal="right" vertical="center" wrapText="1"/>
      <protection/>
    </xf>
    <xf numFmtId="176" fontId="4" fillId="0" borderId="25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4" fillId="10" borderId="0" xfId="0" applyNumberFormat="1" applyFont="1" applyFill="1" applyAlignment="1">
      <alignment horizontal="right" vertical="center"/>
    </xf>
    <xf numFmtId="0" fontId="4" fillId="10" borderId="0" xfId="0" applyNumberFormat="1" applyFont="1" applyFill="1" applyAlignment="1">
      <alignment/>
    </xf>
    <xf numFmtId="0" fontId="4" fillId="10" borderId="0" xfId="0" applyNumberFormat="1" applyFont="1" applyFill="1" applyAlignment="1">
      <alignment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/>
    </xf>
    <xf numFmtId="181" fontId="4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4" fillId="0" borderId="1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20" sqref="A20"/>
    </sheetView>
  </sheetViews>
  <sheetFormatPr defaultColWidth="8.66015625" defaultRowHeight="11.25"/>
  <cols>
    <col min="1" max="1" width="153.66015625" style="0" customWidth="1"/>
  </cols>
  <sheetData>
    <row r="1" ht="14.25">
      <c r="A1" s="240"/>
    </row>
    <row r="2" ht="34.5" customHeight="1"/>
    <row r="3" ht="63.75" customHeight="1">
      <c r="A3" s="241" t="s">
        <v>0</v>
      </c>
    </row>
    <row r="4" ht="107.25" customHeight="1">
      <c r="A4" s="242" t="s">
        <v>1</v>
      </c>
    </row>
    <row r="5" ht="409.5" customHeight="1" hidden="1">
      <c r="A5" s="243">
        <v>3.637978807091713E-12</v>
      </c>
    </row>
    <row r="6" ht="22.5">
      <c r="A6" s="244"/>
    </row>
    <row r="7" ht="30.75" customHeight="1">
      <c r="A7" s="244"/>
    </row>
    <row r="8" ht="78" customHeight="1"/>
    <row r="9" ht="63" customHeight="1">
      <c r="A9" s="245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1" width="10.66015625" style="0" customWidth="1"/>
    <col min="2" max="2" width="36" style="0" customWidth="1"/>
    <col min="3" max="7" width="18" style="0" customWidth="1"/>
    <col min="8" max="8" width="17.5" style="0" customWidth="1"/>
    <col min="9" max="9" width="8.66015625" style="0" customWidth="1"/>
  </cols>
  <sheetData>
    <row r="1" spans="1:9" ht="19.5" customHeight="1">
      <c r="A1" s="74"/>
      <c r="B1" s="74"/>
      <c r="C1" s="74"/>
      <c r="D1" s="74"/>
      <c r="E1" s="75"/>
      <c r="F1" s="74"/>
      <c r="G1" s="74"/>
      <c r="H1" s="76" t="s">
        <v>290</v>
      </c>
      <c r="I1" s="93"/>
    </row>
    <row r="2" spans="1:9" ht="25.5" customHeight="1">
      <c r="A2" s="30" t="s">
        <v>291</v>
      </c>
      <c r="B2" s="30"/>
      <c r="C2" s="30"/>
      <c r="D2" s="30"/>
      <c r="E2" s="30"/>
      <c r="F2" s="30"/>
      <c r="G2" s="30"/>
      <c r="H2" s="30"/>
      <c r="I2" s="93"/>
    </row>
    <row r="3" spans="1:9" ht="19.5" customHeight="1">
      <c r="A3" s="77" t="s">
        <v>292</v>
      </c>
      <c r="B3" s="78"/>
      <c r="C3" s="78"/>
      <c r="D3" s="78"/>
      <c r="E3" s="78"/>
      <c r="F3" s="78"/>
      <c r="G3" s="78"/>
      <c r="H3" s="33" t="s">
        <v>5</v>
      </c>
      <c r="I3" s="93"/>
    </row>
    <row r="4" spans="1:9" ht="19.5" customHeight="1">
      <c r="A4" s="42" t="s">
        <v>293</v>
      </c>
      <c r="B4" s="42" t="s">
        <v>294</v>
      </c>
      <c r="C4" s="37" t="s">
        <v>295</v>
      </c>
      <c r="D4" s="37"/>
      <c r="E4" s="37"/>
      <c r="F4" s="37"/>
      <c r="G4" s="37"/>
      <c r="H4" s="37"/>
      <c r="I4" s="93"/>
    </row>
    <row r="5" spans="1:9" ht="19.5" customHeight="1">
      <c r="A5" s="42"/>
      <c r="B5" s="42"/>
      <c r="C5" s="79" t="s">
        <v>57</v>
      </c>
      <c r="D5" s="80" t="s">
        <v>192</v>
      </c>
      <c r="E5" s="81" t="s">
        <v>296</v>
      </c>
      <c r="F5" s="82"/>
      <c r="G5" s="82"/>
      <c r="H5" s="83" t="s">
        <v>197</v>
      </c>
      <c r="I5" s="93"/>
    </row>
    <row r="6" spans="1:9" ht="33.75" customHeight="1">
      <c r="A6" s="48"/>
      <c r="B6" s="48"/>
      <c r="C6" s="84"/>
      <c r="D6" s="49"/>
      <c r="E6" s="85" t="s">
        <v>72</v>
      </c>
      <c r="F6" s="86" t="s">
        <v>297</v>
      </c>
      <c r="G6" s="87" t="s">
        <v>298</v>
      </c>
      <c r="H6" s="88"/>
      <c r="I6" s="93"/>
    </row>
    <row r="7" spans="1:9" ht="19.5" customHeight="1">
      <c r="A7" s="54"/>
      <c r="B7" s="107" t="s">
        <v>57</v>
      </c>
      <c r="C7" s="108">
        <f aca="true" t="shared" si="0" ref="C7:H7">SUM(C8)</f>
        <v>2000</v>
      </c>
      <c r="D7" s="108">
        <f t="shared" si="0"/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2000</v>
      </c>
      <c r="I7" s="101"/>
    </row>
    <row r="8" spans="1:9" ht="19.5" customHeight="1">
      <c r="A8" s="54" t="s">
        <v>82</v>
      </c>
      <c r="B8" s="55" t="s">
        <v>292</v>
      </c>
      <c r="C8" s="109">
        <f>D8+E8+H8</f>
        <v>2000</v>
      </c>
      <c r="D8" s="110">
        <v>0</v>
      </c>
      <c r="E8" s="110">
        <f>SUM(F8:G8)</f>
        <v>0</v>
      </c>
      <c r="F8" s="110">
        <v>0</v>
      </c>
      <c r="G8" s="108"/>
      <c r="H8" s="111">
        <v>2000</v>
      </c>
      <c r="I8" s="9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29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7"/>
      <c r="B1" s="28"/>
      <c r="C1" s="28"/>
      <c r="D1" s="28"/>
      <c r="E1" s="28"/>
      <c r="F1" s="28"/>
      <c r="G1" s="28"/>
      <c r="H1" s="29" t="s">
        <v>299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</row>
    <row r="2" spans="1:245" ht="19.5" customHeight="1">
      <c r="A2" s="30" t="s">
        <v>300</v>
      </c>
      <c r="B2" s="30"/>
      <c r="C2" s="30"/>
      <c r="D2" s="30"/>
      <c r="E2" s="30"/>
      <c r="F2" s="30"/>
      <c r="G2" s="30"/>
      <c r="H2" s="30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19.5" customHeight="1">
      <c r="A3" s="31" t="s">
        <v>0</v>
      </c>
      <c r="B3" s="31"/>
      <c r="C3" s="31"/>
      <c r="D3" s="31"/>
      <c r="E3" s="31"/>
      <c r="F3" s="32"/>
      <c r="G3" s="32"/>
      <c r="H3" s="33" t="s">
        <v>5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19.5" customHeight="1">
      <c r="A4" s="34" t="s">
        <v>56</v>
      </c>
      <c r="B4" s="34"/>
      <c r="C4" s="34"/>
      <c r="D4" s="35"/>
      <c r="E4" s="36"/>
      <c r="F4" s="37" t="s">
        <v>301</v>
      </c>
      <c r="G4" s="37"/>
      <c r="H4" s="3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38" t="s">
        <v>67</v>
      </c>
      <c r="B5" s="39"/>
      <c r="C5" s="40"/>
      <c r="D5" s="41" t="s">
        <v>68</v>
      </c>
      <c r="E5" s="43" t="s">
        <v>102</v>
      </c>
      <c r="F5" s="43" t="s">
        <v>57</v>
      </c>
      <c r="G5" s="43" t="s">
        <v>98</v>
      </c>
      <c r="H5" s="37" t="s">
        <v>99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19.5" customHeight="1">
      <c r="A6" s="44" t="s">
        <v>77</v>
      </c>
      <c r="B6" s="45" t="s">
        <v>78</v>
      </c>
      <c r="C6" s="46" t="s">
        <v>79</v>
      </c>
      <c r="D6" s="47"/>
      <c r="E6" s="43"/>
      <c r="F6" s="43"/>
      <c r="G6" s="43"/>
      <c r="H6" s="37"/>
      <c r="I6" s="71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ht="19.5" customHeight="1">
      <c r="A7" s="51"/>
      <c r="B7" s="46"/>
      <c r="C7" s="46"/>
      <c r="D7" s="47"/>
      <c r="E7" s="80"/>
      <c r="F7" s="37">
        <f>SUM(G7:H7)</f>
        <v>0</v>
      </c>
      <c r="G7" s="43"/>
      <c r="H7" s="102">
        <f>SUM(H8:H8)</f>
        <v>0</v>
      </c>
      <c r="I7" s="7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</row>
    <row r="8" spans="1:245" ht="19.5" customHeight="1">
      <c r="A8" s="103"/>
      <c r="B8" s="104"/>
      <c r="C8" s="104"/>
      <c r="D8" s="105"/>
      <c r="E8" s="43"/>
      <c r="F8" s="106"/>
      <c r="G8" s="43"/>
      <c r="H8" s="106"/>
      <c r="I8" s="7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</row>
    <row r="9" spans="1:245" ht="19.5" customHeight="1">
      <c r="A9" s="63"/>
      <c r="B9" s="63"/>
      <c r="C9" s="63"/>
      <c r="D9" s="63"/>
      <c r="E9" s="63"/>
      <c r="F9" s="63"/>
      <c r="G9" s="63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</row>
    <row r="10" spans="1:245" ht="19.5" customHeight="1">
      <c r="A10" s="63"/>
      <c r="B10" s="63"/>
      <c r="C10" s="63"/>
      <c r="D10" s="62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19.5" customHeight="1">
      <c r="A11" s="63"/>
      <c r="B11" s="63"/>
      <c r="C11" s="63"/>
      <c r="D11" s="62"/>
      <c r="E11" s="62"/>
      <c r="F11" s="62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19.5" customHeight="1">
      <c r="A12" s="63"/>
      <c r="B12" s="63"/>
      <c r="C12" s="63"/>
      <c r="D12" s="63"/>
      <c r="E12" s="63"/>
      <c r="F12" s="63"/>
      <c r="G12" s="63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19.5" customHeight="1">
      <c r="A13" s="63"/>
      <c r="B13" s="63"/>
      <c r="C13" s="63"/>
      <c r="D13" s="63"/>
      <c r="E13" s="64"/>
      <c r="F13" s="64"/>
      <c r="G13" s="64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19.5" customHeight="1">
      <c r="A14" s="63"/>
      <c r="B14" s="63"/>
      <c r="C14" s="63"/>
      <c r="D14" s="63"/>
      <c r="E14" s="64"/>
      <c r="F14" s="64"/>
      <c r="G14" s="64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19.5" customHeight="1">
      <c r="A15" s="63"/>
      <c r="B15" s="63"/>
      <c r="C15" s="63"/>
      <c r="D15" s="63"/>
      <c r="E15" s="63"/>
      <c r="F15" s="63"/>
      <c r="G15" s="63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19.5" customHeight="1">
      <c r="A16" s="63"/>
      <c r="B16" s="63"/>
      <c r="C16" s="63"/>
      <c r="D16" s="63"/>
      <c r="E16" s="65"/>
      <c r="F16" s="65"/>
      <c r="G16" s="65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19.5" customHeight="1">
      <c r="A17" s="66"/>
      <c r="B17" s="66"/>
      <c r="C17" s="66"/>
      <c r="D17" s="66"/>
      <c r="E17" s="67"/>
      <c r="F17" s="67"/>
      <c r="G17" s="67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19.5" customHeight="1">
      <c r="A18" s="68"/>
      <c r="B18" s="68"/>
      <c r="C18" s="68"/>
      <c r="D18" s="68"/>
      <c r="E18" s="68"/>
      <c r="F18" s="68"/>
      <c r="G18" s="68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19.5" customHeight="1">
      <c r="A19" s="66"/>
      <c r="B19" s="66"/>
      <c r="C19" s="66"/>
      <c r="D19" s="66"/>
      <c r="E19" s="66"/>
      <c r="F19" s="66"/>
      <c r="G19" s="66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19.5" customHeight="1">
      <c r="A20" s="70"/>
      <c r="B20" s="70"/>
      <c r="C20" s="70"/>
      <c r="D20" s="70"/>
      <c r="E20" s="70"/>
      <c r="F20" s="66"/>
      <c r="G20" s="66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19.5" customHeight="1">
      <c r="A21" s="70"/>
      <c r="B21" s="70"/>
      <c r="C21" s="70"/>
      <c r="D21" s="70"/>
      <c r="E21" s="70"/>
      <c r="F21" s="66"/>
      <c r="G21" s="66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 s="70"/>
      <c r="B22" s="70"/>
      <c r="C22" s="70"/>
      <c r="D22" s="70"/>
      <c r="E22" s="70"/>
      <c r="F22" s="66"/>
      <c r="G22" s="66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 s="70"/>
      <c r="B23" s="70"/>
      <c r="C23" s="70"/>
      <c r="D23" s="70"/>
      <c r="E23" s="70"/>
      <c r="F23" s="66"/>
      <c r="G23" s="66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 s="70"/>
      <c r="B24" s="70"/>
      <c r="C24" s="70"/>
      <c r="D24" s="70"/>
      <c r="E24" s="70"/>
      <c r="F24" s="66"/>
      <c r="G24" s="66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70"/>
      <c r="E25" s="70"/>
      <c r="F25" s="66"/>
      <c r="G25" s="66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66"/>
      <c r="G26" s="66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70"/>
      <c r="E27" s="70"/>
      <c r="F27" s="66"/>
      <c r="G27" s="66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70"/>
      <c r="E28" s="70"/>
      <c r="F28" s="66"/>
      <c r="G28" s="66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66"/>
      <c r="G29" s="66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74"/>
      <c r="B1" s="74"/>
      <c r="C1" s="74"/>
      <c r="D1" s="74"/>
      <c r="E1" s="75"/>
      <c r="F1" s="74"/>
      <c r="G1" s="74"/>
      <c r="H1" s="76" t="s">
        <v>302</v>
      </c>
      <c r="I1" s="93"/>
    </row>
    <row r="2" spans="1:9" ht="25.5" customHeight="1">
      <c r="A2" s="30" t="s">
        <v>303</v>
      </c>
      <c r="B2" s="30"/>
      <c r="C2" s="30"/>
      <c r="D2" s="30"/>
      <c r="E2" s="30"/>
      <c r="F2" s="30"/>
      <c r="G2" s="30"/>
      <c r="H2" s="30"/>
      <c r="I2" s="93"/>
    </row>
    <row r="3" spans="1:9" ht="19.5" customHeight="1">
      <c r="A3" s="77" t="s">
        <v>0</v>
      </c>
      <c r="B3" s="78"/>
      <c r="C3" s="78"/>
      <c r="D3" s="78"/>
      <c r="E3" s="78"/>
      <c r="F3" s="78"/>
      <c r="G3" s="78"/>
      <c r="H3" s="33" t="s">
        <v>5</v>
      </c>
      <c r="I3" s="93"/>
    </row>
    <row r="4" spans="1:9" ht="19.5" customHeight="1">
      <c r="A4" s="42" t="s">
        <v>293</v>
      </c>
      <c r="B4" s="42" t="s">
        <v>294</v>
      </c>
      <c r="C4" s="37" t="s">
        <v>295</v>
      </c>
      <c r="D4" s="37"/>
      <c r="E4" s="37"/>
      <c r="F4" s="37"/>
      <c r="G4" s="37"/>
      <c r="H4" s="37"/>
      <c r="I4" s="93"/>
    </row>
    <row r="5" spans="1:9" ht="19.5" customHeight="1">
      <c r="A5" s="42"/>
      <c r="B5" s="42"/>
      <c r="C5" s="79" t="s">
        <v>57</v>
      </c>
      <c r="D5" s="80" t="s">
        <v>192</v>
      </c>
      <c r="E5" s="81" t="s">
        <v>296</v>
      </c>
      <c r="F5" s="82"/>
      <c r="G5" s="82"/>
      <c r="H5" s="83" t="s">
        <v>197</v>
      </c>
      <c r="I5" s="93"/>
    </row>
    <row r="6" spans="1:9" ht="33.75" customHeight="1">
      <c r="A6" s="48"/>
      <c r="B6" s="48"/>
      <c r="C6" s="84"/>
      <c r="D6" s="49"/>
      <c r="E6" s="85" t="s">
        <v>72</v>
      </c>
      <c r="F6" s="86" t="s">
        <v>297</v>
      </c>
      <c r="G6" s="87" t="s">
        <v>298</v>
      </c>
      <c r="H6" s="88"/>
      <c r="I6" s="93"/>
    </row>
    <row r="7" spans="1:9" ht="19.5" customHeight="1">
      <c r="A7" s="54"/>
      <c r="B7" s="55" t="s">
        <v>57</v>
      </c>
      <c r="C7" s="57"/>
      <c r="D7" s="89"/>
      <c r="E7" s="89"/>
      <c r="F7" s="89"/>
      <c r="G7" s="56"/>
      <c r="H7" s="90"/>
      <c r="I7" s="101"/>
    </row>
    <row r="8" spans="1:9" ht="19.5" customHeight="1">
      <c r="A8" s="54"/>
      <c r="B8" s="55"/>
      <c r="C8" s="57"/>
      <c r="D8" s="89"/>
      <c r="E8" s="89"/>
      <c r="F8" s="89"/>
      <c r="G8" s="56"/>
      <c r="H8" s="90"/>
      <c r="I8" s="101"/>
    </row>
    <row r="9" spans="1:9" ht="19.5" customHeight="1">
      <c r="A9" s="91"/>
      <c r="B9" s="91"/>
      <c r="C9" s="91"/>
      <c r="D9" s="91"/>
      <c r="E9" s="92"/>
      <c r="F9" s="91"/>
      <c r="G9" s="91"/>
      <c r="H9" s="93"/>
      <c r="I9" s="93"/>
    </row>
    <row r="10" spans="1:9" ht="19.5" customHeight="1">
      <c r="A10" s="94"/>
      <c r="B10" s="94"/>
      <c r="C10" s="94"/>
      <c r="D10" s="94"/>
      <c r="E10" s="95"/>
      <c r="F10" s="96"/>
      <c r="G10" s="96"/>
      <c r="H10" s="93"/>
      <c r="I10" s="98"/>
    </row>
    <row r="11" spans="1:9" ht="19.5" customHeight="1">
      <c r="A11" s="94"/>
      <c r="B11" s="94"/>
      <c r="C11" s="94"/>
      <c r="D11" s="94"/>
      <c r="E11" s="97"/>
      <c r="F11" s="94"/>
      <c r="G11" s="94"/>
      <c r="H11" s="98"/>
      <c r="I11" s="98"/>
    </row>
    <row r="12" spans="1:9" ht="19.5" customHeight="1">
      <c r="A12" s="94"/>
      <c r="B12" s="94"/>
      <c r="C12" s="94"/>
      <c r="D12" s="94"/>
      <c r="E12" s="97"/>
      <c r="F12" s="94"/>
      <c r="G12" s="94"/>
      <c r="H12" s="98"/>
      <c r="I12" s="98"/>
    </row>
    <row r="13" spans="1:9" ht="19.5" customHeight="1">
      <c r="A13" s="94"/>
      <c r="B13" s="94"/>
      <c r="C13" s="94"/>
      <c r="D13" s="94"/>
      <c r="E13" s="95"/>
      <c r="F13" s="94"/>
      <c r="G13" s="94"/>
      <c r="H13" s="98"/>
      <c r="I13" s="98"/>
    </row>
    <row r="14" spans="1:9" ht="19.5" customHeight="1">
      <c r="A14" s="94"/>
      <c r="B14" s="94"/>
      <c r="C14" s="94"/>
      <c r="D14" s="94"/>
      <c r="E14" s="95"/>
      <c r="F14" s="94"/>
      <c r="G14" s="94"/>
      <c r="H14" s="98"/>
      <c r="I14" s="98"/>
    </row>
    <row r="15" spans="1:9" ht="19.5" customHeight="1">
      <c r="A15" s="94"/>
      <c r="B15" s="94"/>
      <c r="C15" s="94"/>
      <c r="D15" s="94"/>
      <c r="E15" s="97"/>
      <c r="F15" s="94"/>
      <c r="G15" s="94"/>
      <c r="H15" s="98"/>
      <c r="I15" s="98"/>
    </row>
    <row r="16" spans="1:9" ht="19.5" customHeight="1">
      <c r="A16" s="94"/>
      <c r="B16" s="94"/>
      <c r="C16" s="94"/>
      <c r="D16" s="94"/>
      <c r="E16" s="97"/>
      <c r="F16" s="94"/>
      <c r="G16" s="94"/>
      <c r="H16" s="98"/>
      <c r="I16" s="98"/>
    </row>
    <row r="17" spans="1:9" ht="19.5" customHeight="1">
      <c r="A17" s="94"/>
      <c r="B17" s="94"/>
      <c r="C17" s="94"/>
      <c r="D17" s="94"/>
      <c r="E17" s="95"/>
      <c r="F17" s="94"/>
      <c r="G17" s="94"/>
      <c r="H17" s="98"/>
      <c r="I17" s="98"/>
    </row>
    <row r="18" spans="1:9" ht="19.5" customHeight="1">
      <c r="A18" s="94"/>
      <c r="B18" s="94"/>
      <c r="C18" s="94"/>
      <c r="D18" s="94"/>
      <c r="E18" s="95"/>
      <c r="F18" s="94"/>
      <c r="G18" s="94"/>
      <c r="H18" s="98"/>
      <c r="I18" s="98"/>
    </row>
    <row r="19" spans="1:9" ht="19.5" customHeight="1">
      <c r="A19" s="94"/>
      <c r="B19" s="94"/>
      <c r="C19" s="94"/>
      <c r="D19" s="94"/>
      <c r="E19" s="99"/>
      <c r="F19" s="94"/>
      <c r="G19" s="94"/>
      <c r="H19" s="98"/>
      <c r="I19" s="98"/>
    </row>
    <row r="20" spans="1:9" ht="19.5" customHeight="1">
      <c r="A20" s="94"/>
      <c r="B20" s="94"/>
      <c r="C20" s="94"/>
      <c r="D20" s="94"/>
      <c r="E20" s="97"/>
      <c r="F20" s="94"/>
      <c r="G20" s="94"/>
      <c r="H20" s="98"/>
      <c r="I20" s="98"/>
    </row>
    <row r="21" spans="1:9" ht="19.5" customHeight="1">
      <c r="A21" s="97"/>
      <c r="B21" s="97"/>
      <c r="C21" s="97"/>
      <c r="D21" s="97"/>
      <c r="E21" s="97"/>
      <c r="F21" s="94"/>
      <c r="G21" s="94"/>
      <c r="H21" s="98"/>
      <c r="I21" s="98"/>
    </row>
    <row r="22" spans="1:9" ht="19.5" customHeight="1">
      <c r="A22" s="98"/>
      <c r="B22" s="98"/>
      <c r="C22" s="98"/>
      <c r="D22" s="98"/>
      <c r="E22" s="100"/>
      <c r="F22" s="98"/>
      <c r="G22" s="98"/>
      <c r="H22" s="98"/>
      <c r="I22" s="98"/>
    </row>
    <row r="23" spans="1:9" ht="19.5" customHeight="1">
      <c r="A23" s="98"/>
      <c r="B23" s="98"/>
      <c r="C23" s="98"/>
      <c r="D23" s="98"/>
      <c r="E23" s="100"/>
      <c r="F23" s="98"/>
      <c r="G23" s="98"/>
      <c r="H23" s="98"/>
      <c r="I23" s="98"/>
    </row>
    <row r="24" spans="1:9" ht="19.5" customHeight="1">
      <c r="A24" s="98"/>
      <c r="B24" s="98"/>
      <c r="C24" s="98"/>
      <c r="D24" s="98"/>
      <c r="E24" s="100"/>
      <c r="F24" s="98"/>
      <c r="G24" s="98"/>
      <c r="H24" s="98"/>
      <c r="I24" s="98"/>
    </row>
    <row r="25" spans="1:9" ht="19.5" customHeight="1">
      <c r="A25" s="98"/>
      <c r="B25" s="98"/>
      <c r="C25" s="98"/>
      <c r="D25" s="98"/>
      <c r="E25" s="100"/>
      <c r="F25" s="98"/>
      <c r="G25" s="98"/>
      <c r="H25" s="98"/>
      <c r="I25" s="98"/>
    </row>
    <row r="26" spans="1:9" ht="19.5" customHeight="1">
      <c r="A26" s="98"/>
      <c r="B26" s="98"/>
      <c r="C26" s="98"/>
      <c r="D26" s="98"/>
      <c r="E26" s="100"/>
      <c r="F26" s="98"/>
      <c r="G26" s="98"/>
      <c r="H26" s="98"/>
      <c r="I26" s="98"/>
    </row>
    <row r="27" spans="1:9" ht="19.5" customHeight="1">
      <c r="A27" s="98"/>
      <c r="B27" s="98"/>
      <c r="C27" s="98"/>
      <c r="D27" s="98"/>
      <c r="E27" s="100"/>
      <c r="F27" s="98"/>
      <c r="G27" s="98"/>
      <c r="H27" s="98"/>
      <c r="I27" s="98"/>
    </row>
    <row r="28" spans="1:9" ht="19.5" customHeight="1">
      <c r="A28" s="98"/>
      <c r="B28" s="98"/>
      <c r="C28" s="98"/>
      <c r="D28" s="98"/>
      <c r="E28" s="100"/>
      <c r="F28" s="98"/>
      <c r="G28" s="98"/>
      <c r="H28" s="98"/>
      <c r="I28" s="98"/>
    </row>
    <row r="29" spans="1:9" ht="19.5" customHeight="1">
      <c r="A29" s="98"/>
      <c r="B29" s="98"/>
      <c r="C29" s="98"/>
      <c r="D29" s="98"/>
      <c r="E29" s="100"/>
      <c r="F29" s="98"/>
      <c r="G29" s="98"/>
      <c r="H29" s="98"/>
      <c r="I29" s="98"/>
    </row>
    <row r="30" spans="1:9" ht="19.5" customHeight="1">
      <c r="A30" s="98"/>
      <c r="B30" s="98"/>
      <c r="C30" s="98"/>
      <c r="D30" s="98"/>
      <c r="E30" s="100"/>
      <c r="F30" s="98"/>
      <c r="G30" s="98"/>
      <c r="H30" s="98"/>
      <c r="I30" s="98"/>
    </row>
    <row r="31" spans="1:9" ht="19.5" customHeight="1">
      <c r="A31" s="98"/>
      <c r="B31" s="98"/>
      <c r="C31" s="98"/>
      <c r="D31" s="98"/>
      <c r="E31" s="100"/>
      <c r="F31" s="98"/>
      <c r="G31" s="98"/>
      <c r="H31" s="98"/>
      <c r="I31" s="9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8"/>
      <c r="C1" s="28"/>
      <c r="D1" s="28"/>
      <c r="E1" s="28"/>
      <c r="F1" s="28"/>
      <c r="G1" s="28"/>
      <c r="H1" s="29" t="s">
        <v>304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</row>
    <row r="2" spans="1:245" ht="19.5" customHeight="1">
      <c r="A2" s="30" t="s">
        <v>305</v>
      </c>
      <c r="B2" s="30"/>
      <c r="C2" s="30"/>
      <c r="D2" s="30"/>
      <c r="E2" s="30"/>
      <c r="F2" s="30"/>
      <c r="G2" s="30"/>
      <c r="H2" s="30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19.5" customHeight="1">
      <c r="A3" s="31" t="s">
        <v>0</v>
      </c>
      <c r="B3" s="31"/>
      <c r="C3" s="31"/>
      <c r="D3" s="31"/>
      <c r="E3" s="31"/>
      <c r="F3" s="32"/>
      <c r="G3" s="32"/>
      <c r="H3" s="33" t="s">
        <v>5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19.5" customHeight="1">
      <c r="A4" s="34" t="s">
        <v>56</v>
      </c>
      <c r="B4" s="34"/>
      <c r="C4" s="34"/>
      <c r="D4" s="35"/>
      <c r="E4" s="36"/>
      <c r="F4" s="37" t="s">
        <v>306</v>
      </c>
      <c r="G4" s="37"/>
      <c r="H4" s="3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38" t="s">
        <v>67</v>
      </c>
      <c r="B5" s="39"/>
      <c r="C5" s="40"/>
      <c r="D5" s="41" t="s">
        <v>68</v>
      </c>
      <c r="E5" s="42" t="s">
        <v>102</v>
      </c>
      <c r="F5" s="43" t="s">
        <v>57</v>
      </c>
      <c r="G5" s="43" t="s">
        <v>98</v>
      </c>
      <c r="H5" s="37" t="s">
        <v>99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19.5" customHeight="1">
      <c r="A6" s="44" t="s">
        <v>77</v>
      </c>
      <c r="B6" s="45" t="s">
        <v>78</v>
      </c>
      <c r="C6" s="46" t="s">
        <v>79</v>
      </c>
      <c r="D6" s="47"/>
      <c r="E6" s="48"/>
      <c r="F6" s="49"/>
      <c r="G6" s="49"/>
      <c r="H6" s="50"/>
      <c r="I6" s="71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ht="19.5" customHeight="1">
      <c r="A7" s="51"/>
      <c r="B7" s="46"/>
      <c r="C7" s="46"/>
      <c r="D7" s="47"/>
      <c r="E7" s="52" t="s">
        <v>57</v>
      </c>
      <c r="F7" s="49"/>
      <c r="G7" s="53"/>
      <c r="H7" s="50"/>
      <c r="I7" s="7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</row>
    <row r="8" spans="1:245" s="26" customFormat="1" ht="19.5" customHeight="1">
      <c r="A8" s="54"/>
      <c r="B8" s="54"/>
      <c r="C8" s="54"/>
      <c r="D8" s="54"/>
      <c r="E8" s="55"/>
      <c r="F8" s="56"/>
      <c r="G8" s="57"/>
      <c r="H8" s="56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</row>
    <row r="9" spans="1:245" ht="19.5" customHeight="1">
      <c r="A9" s="58"/>
      <c r="B9" s="58"/>
      <c r="C9" s="58"/>
      <c r="D9" s="59"/>
      <c r="E9" s="60"/>
      <c r="F9" s="60"/>
      <c r="G9" s="60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19.5" customHeight="1">
      <c r="A10" s="61"/>
      <c r="B10" s="61"/>
      <c r="C10" s="61"/>
      <c r="D10" s="62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19.5" customHeight="1">
      <c r="A11" s="61"/>
      <c r="B11" s="61"/>
      <c r="C11" s="61"/>
      <c r="D11" s="61"/>
      <c r="E11" s="61"/>
      <c r="F11" s="61"/>
      <c r="G11" s="61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19.5" customHeight="1">
      <c r="A12" s="61"/>
      <c r="B12" s="61"/>
      <c r="C12" s="61"/>
      <c r="D12" s="62"/>
      <c r="E12" s="62"/>
      <c r="F12" s="62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19.5" customHeight="1">
      <c r="A13" s="61"/>
      <c r="B13" s="61"/>
      <c r="C13" s="61"/>
      <c r="D13" s="62"/>
      <c r="E13" s="62"/>
      <c r="F13" s="62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19.5" customHeight="1">
      <c r="A14" s="61"/>
      <c r="B14" s="61"/>
      <c r="C14" s="61"/>
      <c r="D14" s="61"/>
      <c r="E14" s="61"/>
      <c r="F14" s="61"/>
      <c r="G14" s="61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19.5" customHeight="1">
      <c r="A15" s="61"/>
      <c r="B15" s="61"/>
      <c r="C15" s="61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19.5" customHeight="1">
      <c r="A16" s="63"/>
      <c r="B16" s="61"/>
      <c r="C16" s="61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19.5" customHeight="1">
      <c r="A17" s="63"/>
      <c r="B17" s="63"/>
      <c r="C17" s="61"/>
      <c r="D17" s="61"/>
      <c r="E17" s="63"/>
      <c r="F17" s="63"/>
      <c r="G17" s="63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19.5" customHeight="1">
      <c r="A18" s="63"/>
      <c r="B18" s="63"/>
      <c r="C18" s="61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19.5" customHeight="1">
      <c r="A19" s="61"/>
      <c r="B19" s="63"/>
      <c r="C19" s="61"/>
      <c r="D19" s="62"/>
      <c r="E19" s="62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19.5" customHeight="1">
      <c r="A20" s="61"/>
      <c r="B20" s="63"/>
      <c r="C20" s="63"/>
      <c r="D20" s="63"/>
      <c r="E20" s="63"/>
      <c r="F20" s="63"/>
      <c r="G20" s="63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19.5" customHeight="1">
      <c r="A21" s="63"/>
      <c r="B21" s="63"/>
      <c r="C21" s="63"/>
      <c r="D21" s="62"/>
      <c r="E21" s="62"/>
      <c r="F21" s="62"/>
      <c r="G21" s="62"/>
      <c r="H21" s="62"/>
      <c r="I21" s="63"/>
      <c r="J21" s="61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19.5" customHeight="1">
      <c r="A22" s="63"/>
      <c r="B22" s="63"/>
      <c r="C22" s="63"/>
      <c r="D22" s="62"/>
      <c r="E22" s="62"/>
      <c r="F22" s="62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19.5" customHeight="1">
      <c r="A23" s="63"/>
      <c r="B23" s="63"/>
      <c r="C23" s="63"/>
      <c r="D23" s="63"/>
      <c r="E23" s="63"/>
      <c r="F23" s="63"/>
      <c r="G23" s="63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19.5" customHeight="1">
      <c r="A24" s="63"/>
      <c r="B24" s="63"/>
      <c r="C24" s="63"/>
      <c r="D24" s="62"/>
      <c r="E24" s="62"/>
      <c r="F24" s="62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3"/>
      <c r="E26" s="63"/>
      <c r="F26" s="63"/>
      <c r="G26" s="6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3"/>
      <c r="E29" s="63"/>
      <c r="F29" s="63"/>
      <c r="G29" s="63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2"/>
      <c r="E31" s="62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4"/>
      <c r="F33" s="64"/>
      <c r="G33" s="64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4"/>
      <c r="F34" s="64"/>
      <c r="G34" s="64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3"/>
      <c r="B36" s="63"/>
      <c r="C36" s="63"/>
      <c r="D36" s="63"/>
      <c r="E36" s="65"/>
      <c r="F36" s="65"/>
      <c r="G36" s="6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66"/>
      <c r="B37" s="66"/>
      <c r="C37" s="66"/>
      <c r="D37" s="66"/>
      <c r="E37" s="67"/>
      <c r="F37" s="67"/>
      <c r="G37" s="6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</row>
    <row r="38" spans="1:245" ht="19.5" customHeight="1">
      <c r="A38" s="68"/>
      <c r="B38" s="68"/>
      <c r="C38" s="68"/>
      <c r="D38" s="68"/>
      <c r="E38" s="68"/>
      <c r="F38" s="68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</row>
    <row r="39" spans="1:245" ht="19.5" customHeight="1">
      <c r="A39" s="66"/>
      <c r="B39" s="66"/>
      <c r="C39" s="66"/>
      <c r="D39" s="66"/>
      <c r="E39" s="66"/>
      <c r="F39" s="66"/>
      <c r="G39" s="66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</row>
    <row r="40" spans="1:245" ht="19.5" customHeight="1">
      <c r="A40" s="70"/>
      <c r="B40" s="70"/>
      <c r="C40" s="70"/>
      <c r="D40" s="70"/>
      <c r="E40" s="70"/>
      <c r="F40" s="66"/>
      <c r="G40" s="66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</row>
    <row r="41" spans="1:245" ht="19.5" customHeight="1">
      <c r="A41" s="70"/>
      <c r="B41" s="70"/>
      <c r="C41" s="70"/>
      <c r="D41" s="70"/>
      <c r="E41" s="70"/>
      <c r="F41" s="66"/>
      <c r="G41" s="66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</row>
    <row r="42" spans="1:245" ht="19.5" customHeight="1">
      <c r="A42" s="70"/>
      <c r="B42" s="70"/>
      <c r="C42" s="70"/>
      <c r="D42" s="70"/>
      <c r="E42" s="70"/>
      <c r="F42" s="66"/>
      <c r="G42" s="66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</row>
    <row r="43" spans="1:245" ht="19.5" customHeight="1">
      <c r="A43" s="70"/>
      <c r="B43" s="70"/>
      <c r="C43" s="70"/>
      <c r="D43" s="70"/>
      <c r="E43" s="70"/>
      <c r="F43" s="66"/>
      <c r="G43" s="66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</row>
    <row r="44" spans="1:245" ht="19.5" customHeight="1">
      <c r="A44" s="70"/>
      <c r="B44" s="70"/>
      <c r="C44" s="70"/>
      <c r="D44" s="70"/>
      <c r="E44" s="70"/>
      <c r="F44" s="66"/>
      <c r="G44" s="66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</row>
    <row r="45" spans="1:245" ht="19.5" customHeight="1">
      <c r="A45" s="70"/>
      <c r="B45" s="70"/>
      <c r="C45" s="70"/>
      <c r="D45" s="70"/>
      <c r="E45" s="70"/>
      <c r="F45" s="66"/>
      <c r="G45" s="66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</row>
    <row r="46" spans="1:245" ht="19.5" customHeight="1">
      <c r="A46" s="70"/>
      <c r="B46" s="70"/>
      <c r="C46" s="70"/>
      <c r="D46" s="70"/>
      <c r="E46" s="70"/>
      <c r="F46" s="66"/>
      <c r="G46" s="66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</row>
    <row r="47" spans="1:245" ht="19.5" customHeight="1">
      <c r="A47" s="70"/>
      <c r="B47" s="70"/>
      <c r="C47" s="70"/>
      <c r="D47" s="70"/>
      <c r="E47" s="70"/>
      <c r="F47" s="66"/>
      <c r="G47" s="66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</row>
    <row r="48" spans="1:245" ht="19.5" customHeight="1">
      <c r="A48" s="70"/>
      <c r="B48" s="70"/>
      <c r="C48" s="70"/>
      <c r="D48" s="70"/>
      <c r="E48" s="70"/>
      <c r="F48" s="66"/>
      <c r="G48" s="66"/>
      <c r="H48" s="69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</row>
    <row r="49" spans="1:245" ht="19.5" customHeight="1">
      <c r="A49" s="70"/>
      <c r="B49" s="70"/>
      <c r="C49" s="70"/>
      <c r="D49" s="70"/>
      <c r="E49" s="70"/>
      <c r="F49" s="66"/>
      <c r="G49" s="66"/>
      <c r="H49" s="69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O18" sqref="O18"/>
    </sheetView>
  </sheetViews>
  <sheetFormatPr defaultColWidth="9.33203125" defaultRowHeight="11.25"/>
  <cols>
    <col min="1" max="1" width="13.83203125" style="0" customWidth="1"/>
    <col min="2" max="2" width="19.5" style="0" customWidth="1"/>
    <col min="3" max="3" width="23.16015625" style="0" customWidth="1"/>
    <col min="4" max="4" width="19.5" style="0" customWidth="1"/>
    <col min="5" max="5" width="45" style="0" customWidth="1"/>
    <col min="6" max="6" width="29" style="0" customWidth="1"/>
    <col min="7" max="7" width="19.5" style="0" customWidth="1"/>
    <col min="8" max="8" width="31" style="0" customWidth="1"/>
  </cols>
  <sheetData>
    <row r="1" spans="1:8" ht="20.25">
      <c r="A1" s="2" t="s">
        <v>307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308</v>
      </c>
      <c r="B2" s="3"/>
      <c r="C2" s="3"/>
      <c r="D2" s="3"/>
      <c r="E2" s="3"/>
      <c r="F2" s="3"/>
      <c r="G2" s="3"/>
      <c r="H2" s="3"/>
    </row>
    <row r="3" spans="1:8" ht="27" customHeight="1">
      <c r="A3" s="4"/>
      <c r="B3" s="4"/>
      <c r="C3" s="4"/>
      <c r="D3" s="4"/>
      <c r="E3" s="5"/>
      <c r="F3" s="5"/>
      <c r="G3" s="5"/>
      <c r="H3" s="5"/>
    </row>
    <row r="4" spans="1:8" ht="25.5" customHeight="1">
      <c r="A4" s="6" t="s">
        <v>309</v>
      </c>
      <c r="B4" s="7"/>
      <c r="C4" s="8"/>
      <c r="D4" s="6" t="s">
        <v>0</v>
      </c>
      <c r="E4" s="7"/>
      <c r="F4" s="7"/>
      <c r="G4" s="7"/>
      <c r="H4" s="8"/>
    </row>
    <row r="5" spans="1:8" ht="18" customHeight="1">
      <c r="A5" s="9" t="s">
        <v>310</v>
      </c>
      <c r="B5" s="10" t="s">
        <v>311</v>
      </c>
      <c r="C5" s="11"/>
      <c r="D5" s="10" t="s">
        <v>312</v>
      </c>
      <c r="E5" s="11"/>
      <c r="F5" s="6" t="s">
        <v>313</v>
      </c>
      <c r="G5" s="7"/>
      <c r="H5" s="8"/>
    </row>
    <row r="6" spans="1:8" ht="12">
      <c r="A6" s="9"/>
      <c r="B6" s="12"/>
      <c r="C6" s="13"/>
      <c r="D6" s="12"/>
      <c r="E6" s="13"/>
      <c r="F6" s="9" t="s">
        <v>314</v>
      </c>
      <c r="G6" s="9" t="s">
        <v>315</v>
      </c>
      <c r="H6" s="9" t="s">
        <v>316</v>
      </c>
    </row>
    <row r="7" spans="1:8" s="1" customFormat="1" ht="45" customHeight="1">
      <c r="A7" s="9"/>
      <c r="B7" s="10" t="s">
        <v>317</v>
      </c>
      <c r="C7" s="11"/>
      <c r="D7" s="14" t="s">
        <v>318</v>
      </c>
      <c r="E7" s="15"/>
      <c r="F7" s="9">
        <v>50000</v>
      </c>
      <c r="G7" s="9">
        <v>50000</v>
      </c>
      <c r="H7" s="9"/>
    </row>
    <row r="8" spans="1:8" ht="42" customHeight="1">
      <c r="A8" s="9"/>
      <c r="B8" s="6" t="s">
        <v>319</v>
      </c>
      <c r="C8" s="8"/>
      <c r="D8" s="14"/>
      <c r="E8" s="15"/>
      <c r="F8" s="9"/>
      <c r="G8" s="9"/>
      <c r="H8" s="9"/>
    </row>
    <row r="9" spans="1:8" ht="18" customHeight="1">
      <c r="A9" s="9"/>
      <c r="B9" s="10"/>
      <c r="C9" s="11"/>
      <c r="D9" s="14"/>
      <c r="E9" s="15"/>
      <c r="F9" s="9"/>
      <c r="G9" s="9"/>
      <c r="H9" s="9"/>
    </row>
    <row r="10" spans="1:8" ht="54" customHeight="1">
      <c r="A10" s="9"/>
      <c r="B10" s="6" t="s">
        <v>320</v>
      </c>
      <c r="C10" s="7"/>
      <c r="D10" s="7"/>
      <c r="E10" s="8"/>
      <c r="F10" s="9">
        <f>SUM(F7:F9)</f>
        <v>50000</v>
      </c>
      <c r="G10" s="9">
        <f>SUM(G7:G9)</f>
        <v>50000</v>
      </c>
      <c r="H10" s="9"/>
    </row>
    <row r="11" spans="1:8" ht="18" customHeight="1">
      <c r="A11" s="16" t="s">
        <v>321</v>
      </c>
      <c r="B11" s="14"/>
      <c r="C11" s="17"/>
      <c r="D11" s="17"/>
      <c r="E11" s="17"/>
      <c r="F11" s="17"/>
      <c r="G11" s="17"/>
      <c r="H11" s="15"/>
    </row>
    <row r="12" spans="1:8" ht="18" customHeight="1">
      <c r="A12" s="9" t="s">
        <v>322</v>
      </c>
      <c r="B12" s="9" t="s">
        <v>323</v>
      </c>
      <c r="C12" s="6" t="s">
        <v>324</v>
      </c>
      <c r="D12" s="8"/>
      <c r="E12" s="6" t="s">
        <v>325</v>
      </c>
      <c r="F12" s="18"/>
      <c r="G12" s="7" t="s">
        <v>326</v>
      </c>
      <c r="H12" s="8"/>
    </row>
    <row r="13" spans="1:8" ht="18" customHeight="1">
      <c r="A13" s="9"/>
      <c r="B13" s="9" t="s">
        <v>327</v>
      </c>
      <c r="C13" s="10" t="s">
        <v>328</v>
      </c>
      <c r="D13" s="11"/>
      <c r="E13" s="19" t="s">
        <v>329</v>
      </c>
      <c r="F13" s="20"/>
      <c r="G13" s="21" t="s">
        <v>330</v>
      </c>
      <c r="H13" s="21"/>
    </row>
    <row r="14" spans="1:8" ht="18" customHeight="1">
      <c r="A14" s="9"/>
      <c r="B14" s="9"/>
      <c r="C14" s="22"/>
      <c r="D14" s="23"/>
      <c r="E14" s="19" t="s">
        <v>331</v>
      </c>
      <c r="F14" s="20"/>
      <c r="G14" s="21" t="s">
        <v>330</v>
      </c>
      <c r="H14" s="21"/>
    </row>
    <row r="15" spans="1:8" ht="18" customHeight="1">
      <c r="A15" s="9"/>
      <c r="B15" s="9"/>
      <c r="C15" s="10" t="s">
        <v>332</v>
      </c>
      <c r="D15" s="11"/>
      <c r="E15" s="14" t="s">
        <v>333</v>
      </c>
      <c r="F15" s="18"/>
      <c r="G15" s="14" t="s">
        <v>334</v>
      </c>
      <c r="H15" s="15"/>
    </row>
    <row r="16" spans="1:8" ht="18" customHeight="1">
      <c r="A16" s="9"/>
      <c r="B16" s="9"/>
      <c r="C16" s="22"/>
      <c r="D16" s="23"/>
      <c r="E16" s="14" t="s">
        <v>335</v>
      </c>
      <c r="F16" s="18"/>
      <c r="G16" s="14" t="s">
        <v>334</v>
      </c>
      <c r="H16" s="15"/>
    </row>
    <row r="17" spans="1:8" ht="18" customHeight="1">
      <c r="A17" s="9"/>
      <c r="B17" s="9"/>
      <c r="C17" s="10" t="s">
        <v>336</v>
      </c>
      <c r="D17" s="11"/>
      <c r="E17" s="14" t="s">
        <v>337</v>
      </c>
      <c r="F17" s="18"/>
      <c r="G17" s="14" t="s">
        <v>338</v>
      </c>
      <c r="H17" s="15"/>
    </row>
    <row r="18" spans="1:8" ht="18" customHeight="1">
      <c r="A18" s="9"/>
      <c r="B18" s="9"/>
      <c r="C18" s="22"/>
      <c r="D18" s="23"/>
      <c r="E18" s="14" t="s">
        <v>333</v>
      </c>
      <c r="F18" s="18"/>
      <c r="G18" s="14" t="s">
        <v>339</v>
      </c>
      <c r="H18" s="15"/>
    </row>
    <row r="19" spans="1:8" ht="18" customHeight="1">
      <c r="A19" s="9"/>
      <c r="B19" s="9"/>
      <c r="C19" s="22"/>
      <c r="D19" s="23"/>
      <c r="E19" s="14" t="s">
        <v>335</v>
      </c>
      <c r="F19" s="18"/>
      <c r="G19" s="14" t="s">
        <v>339</v>
      </c>
      <c r="H19" s="15"/>
    </row>
    <row r="20" spans="1:8" ht="13.5">
      <c r="A20" s="9"/>
      <c r="B20" s="9" t="s">
        <v>340</v>
      </c>
      <c r="C20" s="10" t="s">
        <v>341</v>
      </c>
      <c r="D20" s="11"/>
      <c r="E20" s="14" t="s">
        <v>333</v>
      </c>
      <c r="F20" s="18"/>
      <c r="G20" s="24" t="s">
        <v>342</v>
      </c>
      <c r="H20" s="24"/>
    </row>
    <row r="21" spans="1:8" ht="13.5">
      <c r="A21" s="9"/>
      <c r="B21" s="9"/>
      <c r="C21" s="22"/>
      <c r="D21" s="23"/>
      <c r="E21" s="14" t="s">
        <v>335</v>
      </c>
      <c r="F21" s="18"/>
      <c r="G21" s="24" t="s">
        <v>342</v>
      </c>
      <c r="H21" s="24"/>
    </row>
    <row r="22" spans="1:8" ht="12">
      <c r="A22" s="9"/>
      <c r="B22" s="9" t="s">
        <v>343</v>
      </c>
      <c r="C22" s="9" t="s">
        <v>344</v>
      </c>
      <c r="D22" s="9"/>
      <c r="E22" s="14" t="s">
        <v>345</v>
      </c>
      <c r="F22" s="18"/>
      <c r="G22" s="25" t="s">
        <v>338</v>
      </c>
      <c r="H22" s="25"/>
    </row>
    <row r="23" spans="1:8" ht="12">
      <c r="A23" s="9"/>
      <c r="B23" s="9"/>
      <c r="C23" s="9"/>
      <c r="D23" s="9"/>
      <c r="E23" s="14" t="s">
        <v>335</v>
      </c>
      <c r="F23" s="18"/>
      <c r="G23" s="25" t="s">
        <v>338</v>
      </c>
      <c r="H23" s="25"/>
    </row>
  </sheetData>
  <sheetProtection/>
  <mergeCells count="51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A5:A10"/>
    <mergeCell ref="A12:A23"/>
    <mergeCell ref="B13:B19"/>
    <mergeCell ref="B20:B21"/>
    <mergeCell ref="B22:B23"/>
    <mergeCell ref="C18:D19"/>
    <mergeCell ref="B5:C6"/>
    <mergeCell ref="D5:E6"/>
    <mergeCell ref="C13:D14"/>
    <mergeCell ref="C15:D16"/>
    <mergeCell ref="C20:D21"/>
    <mergeCell ref="C22:D23"/>
  </mergeCells>
  <printOptions horizontalCentered="1"/>
  <pageMargins left="0.59" right="0.59" top="0.59" bottom="0.59" header="0.31" footer="0.2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workbookViewId="0" topLeftCell="A1">
      <pane xSplit="1" ySplit="5" topLeftCell="B15" activePane="bottomRight" state="frozen"/>
      <selection pane="bottomRight" activeCell="C54" sqref="C54"/>
    </sheetView>
  </sheetViews>
  <sheetFormatPr defaultColWidth="8.66015625" defaultRowHeight="11.25"/>
  <cols>
    <col min="1" max="1" width="41" style="0" customWidth="1"/>
    <col min="2" max="2" width="42.66015625" style="0" customWidth="1"/>
    <col min="3" max="3" width="52.66015625" style="0" customWidth="1"/>
    <col min="4" max="4" width="38.5" style="150" customWidth="1"/>
  </cols>
  <sheetData>
    <row r="1" spans="1:28" ht="7.5" customHeight="1">
      <c r="A1" s="195"/>
      <c r="B1" s="195"/>
      <c r="C1" s="195"/>
      <c r="D1" s="236" t="s">
        <v>3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8" ht="21" customHeight="1">
      <c r="A2" s="30" t="s">
        <v>4</v>
      </c>
      <c r="B2" s="30"/>
      <c r="C2" s="30"/>
      <c r="D2" s="30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4.25">
      <c r="A3" s="77" t="s">
        <v>0</v>
      </c>
      <c r="B3" s="77"/>
      <c r="C3" s="74"/>
      <c r="D3" s="33" t="s">
        <v>5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</row>
    <row r="4" spans="1:28" ht="14.25">
      <c r="A4" s="196" t="s">
        <v>6</v>
      </c>
      <c r="B4" s="196"/>
      <c r="C4" s="197" t="s">
        <v>7</v>
      </c>
      <c r="D4" s="197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</row>
    <row r="5" spans="1:28" ht="14.25">
      <c r="A5" s="197" t="s">
        <v>8</v>
      </c>
      <c r="B5" s="197" t="s">
        <v>9</v>
      </c>
      <c r="C5" s="197" t="s">
        <v>8</v>
      </c>
      <c r="D5" s="197" t="s">
        <v>9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28" ht="14.25">
      <c r="A6" s="210" t="s">
        <v>10</v>
      </c>
      <c r="B6" s="237">
        <v>512627</v>
      </c>
      <c r="C6" s="210" t="s">
        <v>11</v>
      </c>
      <c r="D6" s="237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1:28" ht="14.25">
      <c r="A7" s="210" t="s">
        <v>12</v>
      </c>
      <c r="B7" s="237"/>
      <c r="C7" s="210" t="s">
        <v>13</v>
      </c>
      <c r="D7" s="237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ht="14.25">
      <c r="A8" s="210" t="s">
        <v>14</v>
      </c>
      <c r="B8" s="237">
        <v>0</v>
      </c>
      <c r="C8" s="210" t="s">
        <v>15</v>
      </c>
      <c r="D8" s="237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</row>
    <row r="9" spans="1:28" ht="14.25">
      <c r="A9" s="210" t="s">
        <v>16</v>
      </c>
      <c r="B9" s="237">
        <v>0</v>
      </c>
      <c r="C9" s="210" t="s">
        <v>17</v>
      </c>
      <c r="D9" s="237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ht="14.25">
      <c r="A10" s="210" t="s">
        <v>18</v>
      </c>
      <c r="B10" s="237">
        <v>0</v>
      </c>
      <c r="C10" s="210" t="s">
        <v>19</v>
      </c>
      <c r="D10" s="237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</row>
    <row r="11" spans="1:28" ht="14.25">
      <c r="A11" s="210" t="s">
        <v>20</v>
      </c>
      <c r="B11" s="237">
        <v>0</v>
      </c>
      <c r="C11" s="210" t="s">
        <v>21</v>
      </c>
      <c r="D11" s="237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28" ht="14.25">
      <c r="A12" s="210"/>
      <c r="B12" s="237"/>
      <c r="C12" s="210" t="s">
        <v>22</v>
      </c>
      <c r="D12" s="237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28" ht="14.25">
      <c r="A13" s="208"/>
      <c r="B13" s="237"/>
      <c r="C13" s="210" t="s">
        <v>23</v>
      </c>
      <c r="D13" s="237">
        <v>53976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</row>
    <row r="14" spans="1:28" ht="14.25">
      <c r="A14" s="208"/>
      <c r="B14" s="237"/>
      <c r="C14" s="210" t="s">
        <v>24</v>
      </c>
      <c r="D14" s="237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28" ht="14.25">
      <c r="A15" s="208"/>
      <c r="B15" s="237"/>
      <c r="C15" s="210" t="s">
        <v>25</v>
      </c>
      <c r="D15" s="237">
        <v>18196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</row>
    <row r="16" spans="1:28" ht="14.25">
      <c r="A16" s="208"/>
      <c r="B16" s="237"/>
      <c r="C16" s="210" t="s">
        <v>26</v>
      </c>
      <c r="D16" s="237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28" ht="14.25">
      <c r="A17" s="208"/>
      <c r="B17" s="237"/>
      <c r="C17" s="210" t="s">
        <v>27</v>
      </c>
      <c r="D17" s="238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</row>
    <row r="18" spans="1:28" ht="14.25">
      <c r="A18" s="208"/>
      <c r="B18" s="237"/>
      <c r="C18" s="210" t="s">
        <v>28</v>
      </c>
      <c r="D18" s="237">
        <v>408069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</row>
    <row r="19" spans="1:28" ht="14.25">
      <c r="A19" s="208"/>
      <c r="B19" s="237"/>
      <c r="C19" s="210" t="s">
        <v>29</v>
      </c>
      <c r="D19" s="237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</row>
    <row r="20" spans="1:28" ht="14.25">
      <c r="A20" s="208"/>
      <c r="B20" s="237"/>
      <c r="C20" s="210" t="s">
        <v>30</v>
      </c>
      <c r="D20" s="237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</row>
    <row r="21" spans="1:28" ht="14.25">
      <c r="A21" s="208"/>
      <c r="B21" s="237"/>
      <c r="C21" s="210" t="s">
        <v>31</v>
      </c>
      <c r="D21" s="237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</row>
    <row r="22" spans="1:28" ht="14.25">
      <c r="A22" s="208"/>
      <c r="B22" s="237"/>
      <c r="C22" s="210" t="s">
        <v>32</v>
      </c>
      <c r="D22" s="237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</row>
    <row r="23" spans="1:28" ht="14.25">
      <c r="A23" s="208"/>
      <c r="B23" s="237"/>
      <c r="C23" s="210" t="s">
        <v>33</v>
      </c>
      <c r="D23" s="237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</row>
    <row r="24" spans="1:28" ht="14.25">
      <c r="A24" s="208"/>
      <c r="B24" s="237"/>
      <c r="C24" s="210" t="s">
        <v>34</v>
      </c>
      <c r="D24" s="237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</row>
    <row r="25" spans="1:28" ht="14.25">
      <c r="A25" s="208"/>
      <c r="B25" s="237"/>
      <c r="C25" s="210" t="s">
        <v>35</v>
      </c>
      <c r="D25" s="237">
        <v>32386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</row>
    <row r="26" spans="1:28" ht="14.25">
      <c r="A26" s="210"/>
      <c r="B26" s="237"/>
      <c r="C26" s="210" t="s">
        <v>36</v>
      </c>
      <c r="D26" s="237">
        <v>0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</row>
    <row r="27" spans="1:28" ht="14.25">
      <c r="A27" s="210"/>
      <c r="B27" s="237"/>
      <c r="C27" s="210" t="s">
        <v>37</v>
      </c>
      <c r="D27" s="237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</row>
    <row r="28" spans="1:28" ht="14.25">
      <c r="A28" s="210"/>
      <c r="B28" s="237"/>
      <c r="C28" s="210" t="s">
        <v>38</v>
      </c>
      <c r="D28" s="237">
        <v>0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</row>
    <row r="29" spans="1:28" ht="14.25">
      <c r="A29" s="210"/>
      <c r="B29" s="237"/>
      <c r="C29" s="210" t="s">
        <v>39</v>
      </c>
      <c r="D29" s="237">
        <v>0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</row>
    <row r="30" spans="1:28" ht="14.25">
      <c r="A30" s="210"/>
      <c r="B30" s="237"/>
      <c r="C30" s="210" t="s">
        <v>40</v>
      </c>
      <c r="D30" s="237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</row>
    <row r="31" spans="1:28" ht="14.25">
      <c r="A31" s="210"/>
      <c r="B31" s="237"/>
      <c r="C31" s="210" t="s">
        <v>41</v>
      </c>
      <c r="D31" s="237">
        <v>0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</row>
    <row r="32" spans="1:28" ht="14.25">
      <c r="A32" s="210"/>
      <c r="B32" s="237"/>
      <c r="C32" s="210" t="s">
        <v>42</v>
      </c>
      <c r="D32" s="237">
        <v>0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</row>
    <row r="33" spans="1:28" ht="14.25">
      <c r="A33" s="210"/>
      <c r="B33" s="237"/>
      <c r="C33" s="210" t="s">
        <v>43</v>
      </c>
      <c r="D33" s="237">
        <v>0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</row>
    <row r="34" spans="1:28" ht="14.25">
      <c r="A34" s="210"/>
      <c r="B34" s="237"/>
      <c r="C34" s="210" t="s">
        <v>44</v>
      </c>
      <c r="D34" s="237">
        <v>0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</row>
    <row r="35" spans="1:28" ht="14.25">
      <c r="A35" s="210"/>
      <c r="B35" s="237"/>
      <c r="C35" s="210"/>
      <c r="D35" s="239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</row>
    <row r="36" spans="1:28" ht="14.25">
      <c r="A36" s="197" t="s">
        <v>45</v>
      </c>
      <c r="B36" s="239">
        <f>SUM(B6:B35)</f>
        <v>512627</v>
      </c>
      <c r="C36" s="197" t="s">
        <v>46</v>
      </c>
      <c r="D36" s="239">
        <f>SUM(D6:D34)</f>
        <v>512627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</row>
    <row r="37" spans="1:28" ht="14.25">
      <c r="A37" s="210" t="s">
        <v>47</v>
      </c>
      <c r="B37" s="237">
        <v>0</v>
      </c>
      <c r="C37" s="210" t="s">
        <v>48</v>
      </c>
      <c r="D37" s="237">
        <v>0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</row>
    <row r="38" spans="1:28" ht="14.25">
      <c r="A38" s="210" t="s">
        <v>49</v>
      </c>
      <c r="B38" s="237"/>
      <c r="C38" s="210" t="s">
        <v>50</v>
      </c>
      <c r="D38" s="237">
        <v>0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</row>
    <row r="39" spans="1:28" ht="14.25">
      <c r="A39" s="210"/>
      <c r="B39" s="237"/>
      <c r="C39" s="210" t="s">
        <v>51</v>
      </c>
      <c r="D39" s="237">
        <v>0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</row>
    <row r="40" spans="1:28" ht="14.25">
      <c r="A40" s="197" t="s">
        <v>52</v>
      </c>
      <c r="B40" s="239">
        <f>SUM(B36:B38)</f>
        <v>512627</v>
      </c>
      <c r="C40" s="197" t="s">
        <v>53</v>
      </c>
      <c r="D40" s="239">
        <f>SUM(D36,D37,D39)</f>
        <v>512627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</row>
    <row r="41" spans="1:28" ht="14.25">
      <c r="A41" s="220"/>
      <c r="B41" s="221"/>
      <c r="C41" s="222"/>
      <c r="D41" s="222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H19" sqref="H19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19" ht="19.5" customHeight="1">
      <c r="A1" s="170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56"/>
    </row>
    <row r="2" spans="1:20" ht="19.5" customHeight="1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9.5" customHeight="1">
      <c r="A3" s="77" t="s">
        <v>0</v>
      </c>
      <c r="B3" s="31"/>
      <c r="C3" s="31"/>
      <c r="D3" s="31"/>
      <c r="E3" s="31"/>
      <c r="F3" s="78"/>
      <c r="G3" s="78"/>
      <c r="H3" s="78"/>
      <c r="I3" s="78"/>
      <c r="J3" s="142"/>
      <c r="K3" s="142"/>
      <c r="L3" s="142"/>
      <c r="M3" s="142"/>
      <c r="N3" s="142"/>
      <c r="O3" s="142"/>
      <c r="P3" s="142"/>
      <c r="Q3" s="142"/>
      <c r="R3" s="142"/>
      <c r="S3" s="66"/>
      <c r="T3" s="33" t="s">
        <v>5</v>
      </c>
    </row>
    <row r="4" spans="1:20" ht="19.5" customHeight="1">
      <c r="A4" s="38" t="s">
        <v>56</v>
      </c>
      <c r="B4" s="38"/>
      <c r="C4" s="38"/>
      <c r="D4" s="38"/>
      <c r="E4" s="38"/>
      <c r="F4" s="43" t="s">
        <v>57</v>
      </c>
      <c r="G4" s="37" t="s">
        <v>58</v>
      </c>
      <c r="H4" s="43" t="s">
        <v>59</v>
      </c>
      <c r="I4" s="43" t="s">
        <v>60</v>
      </c>
      <c r="J4" s="43" t="s">
        <v>61</v>
      </c>
      <c r="K4" s="43" t="s">
        <v>62</v>
      </c>
      <c r="L4" s="43"/>
      <c r="M4" s="152" t="s">
        <v>63</v>
      </c>
      <c r="N4" s="234" t="s">
        <v>64</v>
      </c>
      <c r="O4" s="234"/>
      <c r="P4" s="234"/>
      <c r="Q4" s="234"/>
      <c r="R4" s="234"/>
      <c r="S4" s="43" t="s">
        <v>65</v>
      </c>
      <c r="T4" s="43" t="s">
        <v>66</v>
      </c>
    </row>
    <row r="5" spans="1:20" ht="19.5" customHeight="1">
      <c r="A5" s="38" t="s">
        <v>67</v>
      </c>
      <c r="B5" s="38"/>
      <c r="C5" s="38"/>
      <c r="D5" s="43" t="s">
        <v>68</v>
      </c>
      <c r="E5" s="43" t="s">
        <v>69</v>
      </c>
      <c r="F5" s="43"/>
      <c r="G5" s="37"/>
      <c r="H5" s="43"/>
      <c r="I5" s="43"/>
      <c r="J5" s="43"/>
      <c r="K5" s="235" t="s">
        <v>70</v>
      </c>
      <c r="L5" s="43" t="s">
        <v>71</v>
      </c>
      <c r="M5" s="152"/>
      <c r="N5" s="43" t="s">
        <v>72</v>
      </c>
      <c r="O5" s="43" t="s">
        <v>73</v>
      </c>
      <c r="P5" s="43" t="s">
        <v>74</v>
      </c>
      <c r="Q5" s="43" t="s">
        <v>75</v>
      </c>
      <c r="R5" s="43" t="s">
        <v>76</v>
      </c>
      <c r="S5" s="43"/>
      <c r="T5" s="43"/>
    </row>
    <row r="6" spans="1:20" ht="30.75" customHeight="1">
      <c r="A6" s="233" t="s">
        <v>77</v>
      </c>
      <c r="B6" s="103" t="s">
        <v>78</v>
      </c>
      <c r="C6" s="233" t="s">
        <v>79</v>
      </c>
      <c r="D6" s="43"/>
      <c r="E6" s="43"/>
      <c r="F6" s="43"/>
      <c r="G6" s="37"/>
      <c r="H6" s="43"/>
      <c r="I6" s="43"/>
      <c r="J6" s="43"/>
      <c r="K6" s="235"/>
      <c r="L6" s="43"/>
      <c r="M6" s="152"/>
      <c r="N6" s="43"/>
      <c r="O6" s="43"/>
      <c r="P6" s="43"/>
      <c r="Q6" s="43"/>
      <c r="R6" s="43"/>
      <c r="S6" s="43"/>
      <c r="T6" s="43"/>
    </row>
    <row r="7" spans="1:20" ht="24" customHeight="1">
      <c r="A7" s="107"/>
      <c r="B7" s="107"/>
      <c r="C7" s="107"/>
      <c r="D7" s="107"/>
      <c r="E7" s="112" t="s">
        <v>57</v>
      </c>
      <c r="F7" s="56">
        <f>SUM(F8:F14)</f>
        <v>512627</v>
      </c>
      <c r="G7" s="56">
        <f>SUM(G8:G14)</f>
        <v>0</v>
      </c>
      <c r="H7" s="56">
        <f>SUM(H8:H14)</f>
        <v>512627</v>
      </c>
      <c r="I7" s="56">
        <f aca="true" t="shared" si="0" ref="F7:T7">SUM(I8:I11)</f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</row>
    <row r="8" spans="1:20" ht="24" customHeight="1">
      <c r="A8" s="112" t="s">
        <v>80</v>
      </c>
      <c r="B8" s="112" t="s">
        <v>81</v>
      </c>
      <c r="C8" s="112" t="s">
        <v>81</v>
      </c>
      <c r="D8" s="112" t="s">
        <v>82</v>
      </c>
      <c r="E8" s="133" t="s">
        <v>83</v>
      </c>
      <c r="F8" s="56">
        <v>53976</v>
      </c>
      <c r="G8" s="56"/>
      <c r="H8" s="56">
        <v>53976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24" customHeight="1">
      <c r="A9" s="112" t="s">
        <v>84</v>
      </c>
      <c r="B9" s="112" t="s">
        <v>85</v>
      </c>
      <c r="C9" s="112" t="s">
        <v>86</v>
      </c>
      <c r="D9" s="112" t="s">
        <v>82</v>
      </c>
      <c r="E9" s="133" t="s">
        <v>87</v>
      </c>
      <c r="F9" s="56">
        <v>18196</v>
      </c>
      <c r="G9" s="56"/>
      <c r="H9" s="56">
        <v>18196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24" customHeight="1">
      <c r="A10" s="112" t="s">
        <v>88</v>
      </c>
      <c r="B10" s="112" t="s">
        <v>89</v>
      </c>
      <c r="C10" s="112" t="s">
        <v>90</v>
      </c>
      <c r="D10" s="112" t="s">
        <v>82</v>
      </c>
      <c r="E10" s="107" t="s">
        <v>91</v>
      </c>
      <c r="F10" s="56">
        <v>358069</v>
      </c>
      <c r="G10" s="56"/>
      <c r="H10" s="56">
        <v>358069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24" customHeight="1">
      <c r="A11" s="112" t="s">
        <v>88</v>
      </c>
      <c r="B11" s="112" t="s">
        <v>89</v>
      </c>
      <c r="C11" s="112" t="s">
        <v>92</v>
      </c>
      <c r="D11" s="112" t="s">
        <v>82</v>
      </c>
      <c r="E11" s="133" t="s">
        <v>93</v>
      </c>
      <c r="F11" s="56">
        <v>50000</v>
      </c>
      <c r="G11" s="56"/>
      <c r="H11" s="56">
        <v>50000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24" customHeight="1">
      <c r="A12" s="112" t="s">
        <v>94</v>
      </c>
      <c r="B12" s="112" t="s">
        <v>86</v>
      </c>
      <c r="C12" s="112" t="s">
        <v>89</v>
      </c>
      <c r="D12" s="112" t="s">
        <v>82</v>
      </c>
      <c r="E12" s="133" t="s">
        <v>95</v>
      </c>
      <c r="F12" s="56">
        <v>32386</v>
      </c>
      <c r="G12" s="56"/>
      <c r="H12" s="56">
        <v>32386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9" ht="19.5" customHeight="1">
      <c r="A1" s="224" t="s">
        <v>96</v>
      </c>
      <c r="B1" s="225"/>
      <c r="C1" s="225"/>
      <c r="D1" s="225"/>
      <c r="E1" s="225"/>
      <c r="F1" s="225"/>
      <c r="G1" s="225"/>
      <c r="H1" s="225"/>
      <c r="I1" s="225"/>
    </row>
    <row r="2" spans="1:10" ht="19.5" customHeight="1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9.5" customHeight="1">
      <c r="A3" s="77" t="s">
        <v>0</v>
      </c>
      <c r="B3" s="77"/>
      <c r="C3" s="77"/>
      <c r="D3" s="77"/>
      <c r="E3" s="77"/>
      <c r="F3" s="226"/>
      <c r="G3" s="226"/>
      <c r="H3" s="226"/>
      <c r="I3" s="226"/>
      <c r="J3" s="33" t="s">
        <v>5</v>
      </c>
    </row>
    <row r="4" spans="1:10" ht="19.5" customHeight="1">
      <c r="A4" s="196" t="s">
        <v>56</v>
      </c>
      <c r="B4" s="196"/>
      <c r="C4" s="196"/>
      <c r="D4" s="196"/>
      <c r="E4" s="196"/>
      <c r="F4" s="227" t="s">
        <v>57</v>
      </c>
      <c r="G4" s="227" t="s">
        <v>98</v>
      </c>
      <c r="H4" s="228" t="s">
        <v>99</v>
      </c>
      <c r="I4" s="228" t="s">
        <v>100</v>
      </c>
      <c r="J4" s="228" t="s">
        <v>101</v>
      </c>
    </row>
    <row r="5" spans="1:10" ht="19.5" customHeight="1">
      <c r="A5" s="196" t="s">
        <v>67</v>
      </c>
      <c r="B5" s="196"/>
      <c r="C5" s="196"/>
      <c r="D5" s="228" t="s">
        <v>68</v>
      </c>
      <c r="E5" s="228" t="s">
        <v>102</v>
      </c>
      <c r="F5" s="227"/>
      <c r="G5" s="227"/>
      <c r="H5" s="228"/>
      <c r="I5" s="228"/>
      <c r="J5" s="228"/>
    </row>
    <row r="6" spans="1:10" ht="20.25" customHeight="1">
      <c r="A6" s="229" t="s">
        <v>77</v>
      </c>
      <c r="B6" s="229" t="s">
        <v>78</v>
      </c>
      <c r="C6" s="230" t="s">
        <v>79</v>
      </c>
      <c r="D6" s="228"/>
      <c r="E6" s="228"/>
      <c r="F6" s="227"/>
      <c r="G6" s="227"/>
      <c r="H6" s="228"/>
      <c r="I6" s="228"/>
      <c r="J6" s="228"/>
    </row>
    <row r="7" spans="1:10" ht="25.5" customHeight="1">
      <c r="A7" s="231"/>
      <c r="B7" s="231"/>
      <c r="C7" s="231"/>
      <c r="D7" s="231"/>
      <c r="E7" s="231" t="s">
        <v>57</v>
      </c>
      <c r="F7" s="232">
        <f>SUM(F8:F17)</f>
        <v>512627</v>
      </c>
      <c r="G7" s="232">
        <f>SUM(G8:G15)</f>
        <v>462627</v>
      </c>
      <c r="H7" s="232">
        <v>50000</v>
      </c>
      <c r="I7" s="232"/>
      <c r="J7" s="232">
        <f>SUM(J8:J11)</f>
        <v>0</v>
      </c>
    </row>
    <row r="8" spans="1:10" ht="25.5" customHeight="1">
      <c r="A8" s="112" t="s">
        <v>80</v>
      </c>
      <c r="B8" s="112" t="s">
        <v>81</v>
      </c>
      <c r="C8" s="112" t="s">
        <v>81</v>
      </c>
      <c r="D8" s="117" t="s">
        <v>82</v>
      </c>
      <c r="E8" s="133" t="s">
        <v>83</v>
      </c>
      <c r="F8" s="148">
        <v>53976</v>
      </c>
      <c r="G8" s="148">
        <v>53976</v>
      </c>
      <c r="H8" s="232">
        <v>0</v>
      </c>
      <c r="I8" s="204"/>
      <c r="J8" s="204"/>
    </row>
    <row r="9" spans="1:10" ht="25.5" customHeight="1">
      <c r="A9" s="112" t="s">
        <v>84</v>
      </c>
      <c r="B9" s="112" t="s">
        <v>85</v>
      </c>
      <c r="C9" s="112" t="s">
        <v>86</v>
      </c>
      <c r="D9" s="117" t="s">
        <v>82</v>
      </c>
      <c r="E9" s="133" t="s">
        <v>87</v>
      </c>
      <c r="F9" s="148">
        <v>18196</v>
      </c>
      <c r="G9" s="148">
        <v>18196</v>
      </c>
      <c r="H9" s="232">
        <v>0</v>
      </c>
      <c r="I9" s="204"/>
      <c r="J9" s="204"/>
    </row>
    <row r="10" spans="1:10" ht="25.5" customHeight="1">
      <c r="A10" s="112" t="s">
        <v>88</v>
      </c>
      <c r="B10" s="112" t="s">
        <v>89</v>
      </c>
      <c r="C10" s="112" t="s">
        <v>90</v>
      </c>
      <c r="D10" s="117" t="s">
        <v>82</v>
      </c>
      <c r="E10" s="107" t="s">
        <v>91</v>
      </c>
      <c r="F10" s="148">
        <v>358069</v>
      </c>
      <c r="G10" s="148">
        <v>358069</v>
      </c>
      <c r="H10" s="232">
        <v>0</v>
      </c>
      <c r="I10" s="204"/>
      <c r="J10" s="204"/>
    </row>
    <row r="11" spans="1:10" ht="25.5" customHeight="1">
      <c r="A11" s="112" t="s">
        <v>88</v>
      </c>
      <c r="B11" s="112" t="s">
        <v>89</v>
      </c>
      <c r="C11" s="112" t="s">
        <v>92</v>
      </c>
      <c r="D11" s="117" t="s">
        <v>82</v>
      </c>
      <c r="E11" s="133" t="s">
        <v>93</v>
      </c>
      <c r="F11" s="148">
        <f>SUM(G11:J11)</f>
        <v>50000</v>
      </c>
      <c r="G11" s="148">
        <v>0</v>
      </c>
      <c r="H11" s="132">
        <v>50000</v>
      </c>
      <c r="I11" s="204"/>
      <c r="J11" s="204"/>
    </row>
    <row r="12" spans="1:10" ht="25.5" customHeight="1">
      <c r="A12" s="112" t="s">
        <v>94</v>
      </c>
      <c r="B12" s="112" t="s">
        <v>86</v>
      </c>
      <c r="C12" s="112" t="s">
        <v>89</v>
      </c>
      <c r="D12" s="117" t="s">
        <v>82</v>
      </c>
      <c r="E12" s="133" t="s">
        <v>95</v>
      </c>
      <c r="F12" s="148">
        <f>SUM(G12:J12)</f>
        <v>32386</v>
      </c>
      <c r="G12" s="148">
        <v>32386</v>
      </c>
      <c r="H12" s="132">
        <v>0</v>
      </c>
      <c r="I12" s="204"/>
      <c r="J12" s="20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C19" sqref="C19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4" t="s">
        <v>103</v>
      </c>
      <c r="B1" s="195"/>
      <c r="C1" s="195"/>
      <c r="D1" s="195"/>
      <c r="E1" s="195"/>
      <c r="F1" s="195"/>
      <c r="G1" s="195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1:34" ht="20.25" customHeight="1">
      <c r="A2" s="30" t="s">
        <v>104</v>
      </c>
      <c r="B2" s="30"/>
      <c r="C2" s="30"/>
      <c r="D2" s="30"/>
      <c r="E2" s="30"/>
      <c r="F2" s="30"/>
      <c r="G2" s="30"/>
      <c r="H2" s="30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1:34" ht="20.25" customHeight="1">
      <c r="A3" s="77" t="s">
        <v>0</v>
      </c>
      <c r="B3" s="77"/>
      <c r="C3" s="74"/>
      <c r="D3" s="74"/>
      <c r="E3" s="74"/>
      <c r="F3" s="74"/>
      <c r="G3" s="74"/>
      <c r="H3" s="33" t="s">
        <v>5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</row>
    <row r="4" spans="1:34" ht="20.25" customHeight="1">
      <c r="A4" s="196" t="s">
        <v>6</v>
      </c>
      <c r="B4" s="196"/>
      <c r="C4" s="196" t="s">
        <v>7</v>
      </c>
      <c r="D4" s="196"/>
      <c r="E4" s="196"/>
      <c r="F4" s="196"/>
      <c r="G4" s="196"/>
      <c r="H4" s="196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</row>
    <row r="5" spans="1:34" ht="20.25" customHeight="1">
      <c r="A5" s="197" t="s">
        <v>8</v>
      </c>
      <c r="B5" s="198" t="s">
        <v>9</v>
      </c>
      <c r="C5" s="197" t="s">
        <v>8</v>
      </c>
      <c r="D5" s="197" t="s">
        <v>57</v>
      </c>
      <c r="E5" s="198" t="s">
        <v>105</v>
      </c>
      <c r="F5" s="199" t="s">
        <v>106</v>
      </c>
      <c r="G5" s="197" t="s">
        <v>107</v>
      </c>
      <c r="H5" s="199" t="s">
        <v>108</v>
      </c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</row>
    <row r="6" spans="1:34" ht="20.25" customHeight="1">
      <c r="A6" s="200" t="s">
        <v>109</v>
      </c>
      <c r="B6" s="201">
        <f>B7+B8</f>
        <v>512627</v>
      </c>
      <c r="C6" s="202" t="s">
        <v>110</v>
      </c>
      <c r="D6" s="203">
        <f>SUM(E6:H6)</f>
        <v>512627</v>
      </c>
      <c r="E6" s="203">
        <f>SUM(E7:E35)</f>
        <v>512627</v>
      </c>
      <c r="F6" s="203">
        <f>SUM(F7:F35)</f>
        <v>0</v>
      </c>
      <c r="G6" s="201">
        <f>SUM(G7:G35)</f>
        <v>0</v>
      </c>
      <c r="H6" s="201">
        <f>SUM(H7:H35)</f>
        <v>0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</row>
    <row r="7" spans="1:34" ht="20.25" customHeight="1">
      <c r="A7" s="200" t="s">
        <v>111</v>
      </c>
      <c r="B7" s="204">
        <v>512627</v>
      </c>
      <c r="C7" s="202" t="s">
        <v>112</v>
      </c>
      <c r="D7" s="203"/>
      <c r="E7" s="205"/>
      <c r="F7" s="205">
        <v>0</v>
      </c>
      <c r="G7" s="206">
        <v>0</v>
      </c>
      <c r="H7" s="201">
        <v>0</v>
      </c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</row>
    <row r="8" spans="1:34" ht="20.25" customHeight="1">
      <c r="A8" s="200" t="s">
        <v>113</v>
      </c>
      <c r="B8" s="204"/>
      <c r="C8" s="202" t="s">
        <v>114</v>
      </c>
      <c r="D8" s="203"/>
      <c r="E8" s="205"/>
      <c r="F8" s="205">
        <v>0</v>
      </c>
      <c r="G8" s="206">
        <v>0</v>
      </c>
      <c r="H8" s="201">
        <v>0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</row>
    <row r="9" spans="1:34" ht="20.25" customHeight="1">
      <c r="A9" s="200" t="s">
        <v>115</v>
      </c>
      <c r="B9" s="204"/>
      <c r="C9" s="202" t="s">
        <v>116</v>
      </c>
      <c r="D9" s="203">
        <f>SUM(E9:H9)</f>
        <v>0</v>
      </c>
      <c r="E9" s="205"/>
      <c r="F9" s="205">
        <v>0</v>
      </c>
      <c r="G9" s="206">
        <v>0</v>
      </c>
      <c r="H9" s="201">
        <v>0</v>
      </c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</row>
    <row r="10" spans="1:34" ht="20.25" customHeight="1">
      <c r="A10" s="200" t="s">
        <v>117</v>
      </c>
      <c r="B10" s="207"/>
      <c r="C10" s="202" t="s">
        <v>118</v>
      </c>
      <c r="D10" s="203">
        <f>SUM(E10:H10)</f>
        <v>0</v>
      </c>
      <c r="E10" s="205"/>
      <c r="F10" s="205">
        <v>0</v>
      </c>
      <c r="G10" s="206">
        <v>0</v>
      </c>
      <c r="H10" s="201">
        <v>0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</row>
    <row r="11" spans="1:34" ht="20.25" customHeight="1">
      <c r="A11" s="200" t="s">
        <v>111</v>
      </c>
      <c r="B11" s="201"/>
      <c r="C11" s="202" t="s">
        <v>119</v>
      </c>
      <c r="D11" s="203">
        <f>SUM(E11:H11)</f>
        <v>0</v>
      </c>
      <c r="E11" s="205"/>
      <c r="F11" s="205">
        <v>0</v>
      </c>
      <c r="G11" s="206">
        <v>0</v>
      </c>
      <c r="H11" s="201">
        <v>0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</row>
    <row r="12" spans="1:34" ht="20.25" customHeight="1">
      <c r="A12" s="200" t="s">
        <v>113</v>
      </c>
      <c r="B12" s="201"/>
      <c r="C12" s="202" t="s">
        <v>120</v>
      </c>
      <c r="D12" s="203">
        <f>SUM(E12:H12)</f>
        <v>0</v>
      </c>
      <c r="E12" s="205"/>
      <c r="F12" s="205">
        <v>0</v>
      </c>
      <c r="G12" s="206">
        <v>0</v>
      </c>
      <c r="H12" s="201">
        <v>0</v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</row>
    <row r="13" spans="1:34" ht="20.25" customHeight="1">
      <c r="A13" s="200" t="s">
        <v>115</v>
      </c>
      <c r="B13" s="201">
        <v>0</v>
      </c>
      <c r="C13" s="202" t="s">
        <v>121</v>
      </c>
      <c r="D13" s="203">
        <f>SUM(E13:H13)</f>
        <v>0</v>
      </c>
      <c r="E13" s="205"/>
      <c r="F13" s="205">
        <v>0</v>
      </c>
      <c r="G13" s="206">
        <v>0</v>
      </c>
      <c r="H13" s="201">
        <v>0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</row>
    <row r="14" spans="1:34" ht="20.25" customHeight="1">
      <c r="A14" s="200" t="s">
        <v>122</v>
      </c>
      <c r="B14" s="204">
        <v>0</v>
      </c>
      <c r="C14" s="202" t="s">
        <v>123</v>
      </c>
      <c r="D14" s="203">
        <v>53976</v>
      </c>
      <c r="E14" s="203">
        <v>53976</v>
      </c>
      <c r="F14" s="205">
        <v>0</v>
      </c>
      <c r="G14" s="206">
        <v>0</v>
      </c>
      <c r="H14" s="201">
        <v>0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</row>
    <row r="15" spans="1:34" ht="20.25" customHeight="1">
      <c r="A15" s="208"/>
      <c r="B15" s="209"/>
      <c r="C15" s="210" t="s">
        <v>124</v>
      </c>
      <c r="D15" s="203"/>
      <c r="E15" s="203"/>
      <c r="F15" s="205">
        <v>0</v>
      </c>
      <c r="G15" s="206">
        <v>0</v>
      </c>
      <c r="H15" s="201">
        <v>0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</row>
    <row r="16" spans="1:34" ht="20.25" customHeight="1">
      <c r="A16" s="208"/>
      <c r="B16" s="204"/>
      <c r="C16" s="210" t="s">
        <v>125</v>
      </c>
      <c r="D16" s="203">
        <v>18196</v>
      </c>
      <c r="E16" s="203">
        <v>18196</v>
      </c>
      <c r="F16" s="205">
        <v>0</v>
      </c>
      <c r="G16" s="206">
        <v>0</v>
      </c>
      <c r="H16" s="201">
        <v>0</v>
      </c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</row>
    <row r="17" spans="1:34" ht="20.25" customHeight="1">
      <c r="A17" s="208"/>
      <c r="B17" s="204"/>
      <c r="C17" s="210" t="s">
        <v>126</v>
      </c>
      <c r="D17" s="203"/>
      <c r="E17" s="203"/>
      <c r="F17" s="205">
        <v>0</v>
      </c>
      <c r="G17" s="206">
        <v>0</v>
      </c>
      <c r="H17" s="201">
        <v>0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</row>
    <row r="18" spans="1:34" ht="20.25" customHeight="1">
      <c r="A18" s="208"/>
      <c r="B18" s="204"/>
      <c r="C18" s="210" t="s">
        <v>127</v>
      </c>
      <c r="D18" s="203"/>
      <c r="E18" s="203"/>
      <c r="F18" s="132"/>
      <c r="G18" s="206">
        <v>0</v>
      </c>
      <c r="H18" s="201">
        <v>0</v>
      </c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</row>
    <row r="19" spans="1:34" ht="20.25" customHeight="1">
      <c r="A19" s="208"/>
      <c r="B19" s="204"/>
      <c r="C19" s="210" t="s">
        <v>128</v>
      </c>
      <c r="D19" s="203">
        <v>408069</v>
      </c>
      <c r="E19" s="203">
        <v>408069</v>
      </c>
      <c r="F19" s="205">
        <v>0</v>
      </c>
      <c r="G19" s="206">
        <v>0</v>
      </c>
      <c r="H19" s="201">
        <v>0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</row>
    <row r="20" spans="1:34" ht="20.25" customHeight="1">
      <c r="A20" s="208"/>
      <c r="B20" s="204"/>
      <c r="C20" s="210" t="s">
        <v>129</v>
      </c>
      <c r="D20" s="203"/>
      <c r="E20" s="203"/>
      <c r="F20" s="205">
        <v>0</v>
      </c>
      <c r="G20" s="206">
        <v>0</v>
      </c>
      <c r="H20" s="201">
        <v>0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</row>
    <row r="21" spans="1:34" ht="20.25" customHeight="1">
      <c r="A21" s="208"/>
      <c r="B21" s="204"/>
      <c r="C21" s="210" t="s">
        <v>130</v>
      </c>
      <c r="D21" s="203"/>
      <c r="E21" s="203"/>
      <c r="F21" s="205">
        <v>0</v>
      </c>
      <c r="G21" s="206">
        <v>0</v>
      </c>
      <c r="H21" s="201">
        <v>0</v>
      </c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</row>
    <row r="22" spans="1:34" ht="20.25" customHeight="1">
      <c r="A22" s="208"/>
      <c r="B22" s="204"/>
      <c r="C22" s="210" t="s">
        <v>131</v>
      </c>
      <c r="D22" s="203"/>
      <c r="E22" s="203"/>
      <c r="F22" s="205">
        <v>0</v>
      </c>
      <c r="G22" s="206">
        <v>0</v>
      </c>
      <c r="H22" s="201">
        <v>0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</row>
    <row r="23" spans="1:34" ht="20.25" customHeight="1">
      <c r="A23" s="208"/>
      <c r="B23" s="204"/>
      <c r="C23" s="210" t="s">
        <v>132</v>
      </c>
      <c r="D23" s="203"/>
      <c r="E23" s="203"/>
      <c r="F23" s="205">
        <v>0</v>
      </c>
      <c r="G23" s="206">
        <v>0</v>
      </c>
      <c r="H23" s="201">
        <v>0</v>
      </c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</row>
    <row r="24" spans="1:34" ht="20.25" customHeight="1">
      <c r="A24" s="208"/>
      <c r="B24" s="204"/>
      <c r="C24" s="210" t="s">
        <v>133</v>
      </c>
      <c r="D24" s="203"/>
      <c r="E24" s="203"/>
      <c r="F24" s="205">
        <v>0</v>
      </c>
      <c r="G24" s="206">
        <v>0</v>
      </c>
      <c r="H24" s="201">
        <v>0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</row>
    <row r="25" spans="1:34" ht="20.25" customHeight="1">
      <c r="A25" s="208"/>
      <c r="B25" s="204"/>
      <c r="C25" s="210" t="s">
        <v>134</v>
      </c>
      <c r="D25" s="203"/>
      <c r="E25" s="203"/>
      <c r="F25" s="132"/>
      <c r="G25" s="206">
        <v>0</v>
      </c>
      <c r="H25" s="201">
        <v>0</v>
      </c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</row>
    <row r="26" spans="1:34" ht="20.25" customHeight="1">
      <c r="A26" s="210"/>
      <c r="B26" s="204"/>
      <c r="C26" s="210" t="s">
        <v>135</v>
      </c>
      <c r="D26" s="203">
        <v>32386</v>
      </c>
      <c r="E26" s="203">
        <v>32386</v>
      </c>
      <c r="F26" s="205">
        <v>0</v>
      </c>
      <c r="G26" s="206">
        <v>0</v>
      </c>
      <c r="H26" s="201">
        <v>0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</row>
    <row r="27" spans="1:34" ht="20.25" customHeight="1">
      <c r="A27" s="210"/>
      <c r="B27" s="204"/>
      <c r="C27" s="210" t="s">
        <v>136</v>
      </c>
      <c r="D27" s="203">
        <f>SUM(E27:H27)</f>
        <v>0</v>
      </c>
      <c r="E27" s="205"/>
      <c r="F27" s="205">
        <v>0</v>
      </c>
      <c r="G27" s="206">
        <v>0</v>
      </c>
      <c r="H27" s="201">
        <v>0</v>
      </c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</row>
    <row r="28" spans="1:34" ht="20.25" customHeight="1">
      <c r="A28" s="210"/>
      <c r="B28" s="204"/>
      <c r="C28" s="210" t="s">
        <v>137</v>
      </c>
      <c r="D28" s="203">
        <f>SUM(E28:H28)</f>
        <v>0</v>
      </c>
      <c r="E28" s="205"/>
      <c r="F28" s="205">
        <v>0</v>
      </c>
      <c r="G28" s="206">
        <v>0</v>
      </c>
      <c r="H28" s="201">
        <v>0</v>
      </c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</row>
    <row r="29" spans="1:34" ht="20.25" customHeight="1">
      <c r="A29" s="210"/>
      <c r="B29" s="204"/>
      <c r="C29" s="210" t="s">
        <v>138</v>
      </c>
      <c r="D29" s="203"/>
      <c r="E29" s="205"/>
      <c r="F29" s="205"/>
      <c r="G29" s="206"/>
      <c r="H29" s="201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</row>
    <row r="30" spans="1:34" ht="20.25" customHeight="1">
      <c r="A30" s="210"/>
      <c r="B30" s="204"/>
      <c r="C30" s="210" t="s">
        <v>139</v>
      </c>
      <c r="D30" s="203">
        <f aca="true" t="shared" si="0" ref="D30:D35">SUM(E30:H30)</f>
        <v>0</v>
      </c>
      <c r="E30" s="205">
        <v>0</v>
      </c>
      <c r="F30" s="205">
        <v>0</v>
      </c>
      <c r="G30" s="206">
        <v>0</v>
      </c>
      <c r="H30" s="201">
        <v>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</row>
    <row r="31" spans="1:34" ht="20.25" customHeight="1">
      <c r="A31" s="210"/>
      <c r="B31" s="204"/>
      <c r="C31" s="210" t="s">
        <v>140</v>
      </c>
      <c r="D31" s="203">
        <f t="shared" si="0"/>
        <v>0</v>
      </c>
      <c r="E31" s="205">
        <v>0</v>
      </c>
      <c r="F31" s="205">
        <v>0</v>
      </c>
      <c r="G31" s="206">
        <v>0</v>
      </c>
      <c r="H31" s="201">
        <v>0</v>
      </c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</row>
    <row r="32" spans="1:34" ht="20.25" customHeight="1">
      <c r="A32" s="210"/>
      <c r="B32" s="204"/>
      <c r="C32" s="210" t="s">
        <v>141</v>
      </c>
      <c r="D32" s="203">
        <f t="shared" si="0"/>
        <v>0</v>
      </c>
      <c r="E32" s="205">
        <v>0</v>
      </c>
      <c r="F32" s="205">
        <v>0</v>
      </c>
      <c r="G32" s="206">
        <v>0</v>
      </c>
      <c r="H32" s="201">
        <v>0</v>
      </c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</row>
    <row r="33" spans="1:34" ht="20.25" customHeight="1">
      <c r="A33" s="210"/>
      <c r="B33" s="204"/>
      <c r="C33" s="210" t="s">
        <v>142</v>
      </c>
      <c r="D33" s="203">
        <f t="shared" si="0"/>
        <v>0</v>
      </c>
      <c r="E33" s="205">
        <v>0</v>
      </c>
      <c r="F33" s="205">
        <v>0</v>
      </c>
      <c r="G33" s="206">
        <v>0</v>
      </c>
      <c r="H33" s="201">
        <v>0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</row>
    <row r="34" spans="1:34" ht="20.25" customHeight="1">
      <c r="A34" s="210"/>
      <c r="B34" s="204"/>
      <c r="C34" s="210" t="s">
        <v>143</v>
      </c>
      <c r="D34" s="203">
        <f t="shared" si="0"/>
        <v>0</v>
      </c>
      <c r="E34" s="205">
        <v>0</v>
      </c>
      <c r="F34" s="205">
        <v>0</v>
      </c>
      <c r="G34" s="206">
        <v>0</v>
      </c>
      <c r="H34" s="201">
        <v>0</v>
      </c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</row>
    <row r="35" spans="1:34" ht="20.25" customHeight="1">
      <c r="A35" s="210"/>
      <c r="B35" s="204"/>
      <c r="C35" s="210" t="s">
        <v>144</v>
      </c>
      <c r="D35" s="203">
        <f t="shared" si="0"/>
        <v>0</v>
      </c>
      <c r="E35" s="211">
        <v>0</v>
      </c>
      <c r="F35" s="211">
        <v>0</v>
      </c>
      <c r="G35" s="212">
        <v>0</v>
      </c>
      <c r="H35" s="204">
        <v>0</v>
      </c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</row>
    <row r="36" spans="1:34" ht="20.25" customHeight="1">
      <c r="A36" s="197"/>
      <c r="B36" s="213"/>
      <c r="C36" s="197"/>
      <c r="D36" s="214"/>
      <c r="E36" s="215"/>
      <c r="F36" s="215"/>
      <c r="G36" s="216"/>
      <c r="H36" s="216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</row>
    <row r="37" spans="1:34" ht="20.25" customHeight="1">
      <c r="A37" s="210"/>
      <c r="B37" s="204"/>
      <c r="C37" s="210" t="s">
        <v>145</v>
      </c>
      <c r="D37" s="217">
        <f>SUM(E37:H37)</f>
        <v>0</v>
      </c>
      <c r="E37" s="211">
        <v>0</v>
      </c>
      <c r="F37" s="211">
        <v>0</v>
      </c>
      <c r="G37" s="212">
        <v>0</v>
      </c>
      <c r="H37" s="204">
        <v>0</v>
      </c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</row>
    <row r="38" spans="1:34" ht="20.25" customHeight="1">
      <c r="A38" s="210"/>
      <c r="B38" s="214"/>
      <c r="C38" s="210"/>
      <c r="D38" s="214"/>
      <c r="E38" s="218"/>
      <c r="F38" s="218"/>
      <c r="G38" s="219"/>
      <c r="H38" s="219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</row>
    <row r="39" spans="1:34" ht="20.25" customHeight="1">
      <c r="A39" s="197" t="s">
        <v>52</v>
      </c>
      <c r="B39" s="214">
        <f>SUM(B6,B10)</f>
        <v>512627</v>
      </c>
      <c r="C39" s="197" t="s">
        <v>53</v>
      </c>
      <c r="D39" s="217">
        <f>SUM(E39:H39)</f>
        <v>512627</v>
      </c>
      <c r="E39" s="214">
        <f>SUM(E7:E37)</f>
        <v>512627</v>
      </c>
      <c r="F39" s="214">
        <f>SUM(F7:F37)</f>
        <v>0</v>
      </c>
      <c r="G39" s="213">
        <f>SUM(G7:G37)</f>
        <v>0</v>
      </c>
      <c r="H39" s="213">
        <f>SUM(H7:H37)</f>
        <v>0</v>
      </c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</row>
    <row r="40" spans="1:34" ht="20.25" customHeight="1">
      <c r="A40" s="220"/>
      <c r="B40" s="221"/>
      <c r="C40" s="222"/>
      <c r="D40" s="222"/>
      <c r="E40" s="222"/>
      <c r="F40" s="222"/>
      <c r="G40" s="222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"/>
  <sheetViews>
    <sheetView showZeros="0" workbookViewId="0" topLeftCell="A1">
      <selection activeCell="P23" sqref="P23"/>
    </sheetView>
  </sheetViews>
  <sheetFormatPr defaultColWidth="9.16015625" defaultRowHeight="12.75" customHeight="1"/>
  <cols>
    <col min="1" max="1" width="3.83203125" style="0" customWidth="1"/>
    <col min="2" max="2" width="2.83203125" style="0" customWidth="1"/>
    <col min="3" max="3" width="8.83203125" style="0" customWidth="1"/>
    <col min="4" max="4" width="20.83203125" style="0" customWidth="1"/>
    <col min="5" max="8" width="10.83203125" style="0" customWidth="1"/>
    <col min="9" max="9" width="9.83203125" style="0" customWidth="1"/>
    <col min="10" max="25" width="5.83203125" style="0" customWidth="1"/>
    <col min="26" max="29" width="4.83203125" style="0" customWidth="1"/>
    <col min="30" max="40" width="5.83203125" style="0" customWidth="1"/>
    <col min="41" max="41" width="10.5" style="0" customWidth="1"/>
  </cols>
  <sheetData>
    <row r="1" spans="1:40" ht="19.5" customHeight="1">
      <c r="A1" s="172" t="s">
        <v>146</v>
      </c>
      <c r="B1" s="17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69"/>
      <c r="AN1" s="69"/>
    </row>
    <row r="2" spans="1:41" ht="19.5" customHeight="1">
      <c r="A2" s="173" t="s">
        <v>147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92"/>
      <c r="AN2" s="192"/>
      <c r="AO2" s="192"/>
    </row>
    <row r="3" spans="1:41" ht="19.5" customHeight="1">
      <c r="A3" s="31" t="s">
        <v>0</v>
      </c>
      <c r="B3" s="31"/>
      <c r="C3" s="31"/>
      <c r="D3" s="31"/>
      <c r="E3" s="142"/>
      <c r="F3" s="142"/>
      <c r="G3" s="142"/>
      <c r="H3" s="142"/>
      <c r="I3" s="142"/>
      <c r="J3" s="142"/>
      <c r="K3" s="142"/>
      <c r="L3" s="142"/>
      <c r="M3" s="142"/>
      <c r="N3" s="142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66"/>
      <c r="AJ3" s="66"/>
      <c r="AK3" s="66"/>
      <c r="AL3" s="66"/>
      <c r="AM3" s="69"/>
      <c r="AN3" s="69"/>
      <c r="AO3" s="193" t="s">
        <v>5</v>
      </c>
    </row>
    <row r="4" spans="1:41" ht="19.5" customHeight="1">
      <c r="A4" s="38" t="s">
        <v>56</v>
      </c>
      <c r="B4" s="38"/>
      <c r="C4" s="174"/>
      <c r="D4" s="175"/>
      <c r="E4" s="176" t="s">
        <v>148</v>
      </c>
      <c r="F4" s="177" t="s">
        <v>149</v>
      </c>
      <c r="G4" s="178"/>
      <c r="H4" s="178"/>
      <c r="I4" s="178"/>
      <c r="J4" s="178"/>
      <c r="K4" s="178"/>
      <c r="L4" s="178"/>
      <c r="M4" s="178"/>
      <c r="N4" s="178"/>
      <c r="O4" s="187"/>
      <c r="P4" s="188" t="s">
        <v>150</v>
      </c>
      <c r="Q4" s="178"/>
      <c r="R4" s="178"/>
      <c r="S4" s="178"/>
      <c r="T4" s="178"/>
      <c r="U4" s="178"/>
      <c r="V4" s="187"/>
      <c r="W4" s="190"/>
      <c r="X4" s="190"/>
      <c r="Y4" s="190"/>
      <c r="Z4" s="188" t="s">
        <v>151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</row>
    <row r="5" spans="1:41" s="171" customFormat="1" ht="27.75" customHeight="1">
      <c r="A5" s="179" t="s">
        <v>67</v>
      </c>
      <c r="B5" s="179"/>
      <c r="C5" s="42" t="s">
        <v>68</v>
      </c>
      <c r="D5" s="42" t="s">
        <v>102</v>
      </c>
      <c r="E5" s="152"/>
      <c r="F5" s="105" t="s">
        <v>57</v>
      </c>
      <c r="G5" s="180" t="s">
        <v>152</v>
      </c>
      <c r="H5" s="181"/>
      <c r="I5" s="181"/>
      <c r="J5" s="180" t="s">
        <v>153</v>
      </c>
      <c r="K5" s="181"/>
      <c r="L5" s="181"/>
      <c r="M5" s="180" t="s">
        <v>154</v>
      </c>
      <c r="N5" s="181"/>
      <c r="O5" s="189"/>
      <c r="P5" s="105" t="s">
        <v>57</v>
      </c>
      <c r="Q5" s="180" t="s">
        <v>152</v>
      </c>
      <c r="R5" s="181"/>
      <c r="S5" s="181"/>
      <c r="T5" s="180" t="s">
        <v>153</v>
      </c>
      <c r="U5" s="181"/>
      <c r="V5" s="189"/>
      <c r="W5" s="191" t="s">
        <v>107</v>
      </c>
      <c r="X5" s="191"/>
      <c r="Y5" s="191"/>
      <c r="Z5" s="105" t="s">
        <v>57</v>
      </c>
      <c r="AA5" s="180" t="s">
        <v>152</v>
      </c>
      <c r="AB5" s="181"/>
      <c r="AC5" s="181"/>
      <c r="AD5" s="180" t="s">
        <v>153</v>
      </c>
      <c r="AE5" s="181"/>
      <c r="AF5" s="181"/>
      <c r="AG5" s="180" t="s">
        <v>154</v>
      </c>
      <c r="AH5" s="181"/>
      <c r="AI5" s="181"/>
      <c r="AJ5" s="180" t="s">
        <v>155</v>
      </c>
      <c r="AK5" s="181"/>
      <c r="AL5" s="181"/>
      <c r="AM5" s="180" t="s">
        <v>108</v>
      </c>
      <c r="AN5" s="181"/>
      <c r="AO5" s="181"/>
    </row>
    <row r="6" spans="1:41" ht="29.25" customHeight="1">
      <c r="A6" s="49" t="s">
        <v>77</v>
      </c>
      <c r="B6" s="49" t="s">
        <v>78</v>
      </c>
      <c r="C6" s="48"/>
      <c r="D6" s="48"/>
      <c r="E6" s="182"/>
      <c r="F6" s="183"/>
      <c r="G6" s="184" t="s">
        <v>72</v>
      </c>
      <c r="H6" s="185" t="s">
        <v>98</v>
      </c>
      <c r="I6" s="185" t="s">
        <v>99</v>
      </c>
      <c r="J6" s="184" t="s">
        <v>72</v>
      </c>
      <c r="K6" s="185" t="s">
        <v>98</v>
      </c>
      <c r="L6" s="185" t="s">
        <v>99</v>
      </c>
      <c r="M6" s="184" t="s">
        <v>72</v>
      </c>
      <c r="N6" s="185" t="s">
        <v>98</v>
      </c>
      <c r="O6" s="48" t="s">
        <v>99</v>
      </c>
      <c r="P6" s="183"/>
      <c r="Q6" s="184" t="s">
        <v>72</v>
      </c>
      <c r="R6" s="49" t="s">
        <v>98</v>
      </c>
      <c r="S6" s="49" t="s">
        <v>99</v>
      </c>
      <c r="T6" s="184" t="s">
        <v>72</v>
      </c>
      <c r="U6" s="49" t="s">
        <v>98</v>
      </c>
      <c r="V6" s="48" t="s">
        <v>99</v>
      </c>
      <c r="W6" s="49" t="s">
        <v>72</v>
      </c>
      <c r="X6" s="49" t="s">
        <v>98</v>
      </c>
      <c r="Y6" s="49" t="s">
        <v>99</v>
      </c>
      <c r="Z6" s="183"/>
      <c r="AA6" s="184" t="s">
        <v>72</v>
      </c>
      <c r="AB6" s="49" t="s">
        <v>98</v>
      </c>
      <c r="AC6" s="49" t="s">
        <v>99</v>
      </c>
      <c r="AD6" s="184" t="s">
        <v>72</v>
      </c>
      <c r="AE6" s="49" t="s">
        <v>98</v>
      </c>
      <c r="AF6" s="49" t="s">
        <v>99</v>
      </c>
      <c r="AG6" s="184" t="s">
        <v>72</v>
      </c>
      <c r="AH6" s="185" t="s">
        <v>98</v>
      </c>
      <c r="AI6" s="185" t="s">
        <v>99</v>
      </c>
      <c r="AJ6" s="184" t="s">
        <v>72</v>
      </c>
      <c r="AK6" s="185" t="s">
        <v>98</v>
      </c>
      <c r="AL6" s="185" t="s">
        <v>99</v>
      </c>
      <c r="AM6" s="184" t="s">
        <v>72</v>
      </c>
      <c r="AN6" s="185" t="s">
        <v>98</v>
      </c>
      <c r="AO6" s="185" t="s">
        <v>99</v>
      </c>
    </row>
    <row r="7" spans="1:41" ht="19.5" customHeight="1">
      <c r="A7" s="129"/>
      <c r="B7" s="129"/>
      <c r="C7" s="129"/>
      <c r="D7" s="54" t="s">
        <v>57</v>
      </c>
      <c r="E7" s="89">
        <v>512627</v>
      </c>
      <c r="F7" s="89">
        <v>512627</v>
      </c>
      <c r="G7" s="89">
        <v>512627</v>
      </c>
      <c r="H7" s="89">
        <v>462627</v>
      </c>
      <c r="I7" s="89">
        <v>50000</v>
      </c>
      <c r="J7" s="56">
        <v>0</v>
      </c>
      <c r="K7" s="89">
        <v>0</v>
      </c>
      <c r="L7" s="56">
        <v>0</v>
      </c>
      <c r="M7" s="57">
        <v>0</v>
      </c>
      <c r="N7" s="89">
        <v>0</v>
      </c>
      <c r="O7" s="56">
        <v>0</v>
      </c>
      <c r="P7" s="57">
        <v>0</v>
      </c>
      <c r="Q7" s="89">
        <v>0</v>
      </c>
      <c r="R7" s="89">
        <v>0</v>
      </c>
      <c r="S7" s="56">
        <v>0</v>
      </c>
      <c r="T7" s="57">
        <v>0</v>
      </c>
      <c r="U7" s="89">
        <v>0</v>
      </c>
      <c r="V7" s="89">
        <v>0</v>
      </c>
      <c r="W7" s="56">
        <v>0</v>
      </c>
      <c r="X7" s="57">
        <v>0</v>
      </c>
      <c r="Y7" s="56">
        <v>0</v>
      </c>
      <c r="Z7" s="57"/>
      <c r="AA7" s="89"/>
      <c r="AB7" s="89"/>
      <c r="AC7" s="56"/>
      <c r="AD7" s="57">
        <v>0</v>
      </c>
      <c r="AE7" s="89">
        <v>0</v>
      </c>
      <c r="AF7" s="56">
        <v>0</v>
      </c>
      <c r="AG7" s="57">
        <v>0</v>
      </c>
      <c r="AH7" s="89">
        <v>0</v>
      </c>
      <c r="AI7" s="56">
        <v>0</v>
      </c>
      <c r="AJ7" s="57"/>
      <c r="AK7" s="89"/>
      <c r="AL7" s="56"/>
      <c r="AM7" s="57"/>
      <c r="AN7" s="89">
        <v>0</v>
      </c>
      <c r="AO7" s="56">
        <v>0</v>
      </c>
    </row>
    <row r="8" spans="1:41" ht="19.5" customHeight="1">
      <c r="A8" s="129"/>
      <c r="B8" s="129"/>
      <c r="C8" s="129"/>
      <c r="D8" s="54" t="s">
        <v>156</v>
      </c>
      <c r="E8" s="56">
        <f>SUM(E9:E10)</f>
        <v>512627</v>
      </c>
      <c r="F8" s="56">
        <f>SUM(F9:F10)</f>
        <v>512627</v>
      </c>
      <c r="G8" s="56">
        <f>SUM(G9:G10)</f>
        <v>512627</v>
      </c>
      <c r="H8" s="56">
        <f>SUM(H9:H10)</f>
        <v>462627</v>
      </c>
      <c r="I8" s="56">
        <f>SUM(I9:I10)</f>
        <v>50000</v>
      </c>
      <c r="J8" s="56">
        <v>0</v>
      </c>
      <c r="K8" s="89">
        <v>0</v>
      </c>
      <c r="L8" s="56">
        <v>0</v>
      </c>
      <c r="M8" s="57">
        <v>0</v>
      </c>
      <c r="N8" s="89">
        <v>0</v>
      </c>
      <c r="O8" s="56">
        <v>0</v>
      </c>
      <c r="P8" s="57">
        <v>0</v>
      </c>
      <c r="Q8" s="89">
        <v>0</v>
      </c>
      <c r="R8" s="89">
        <v>0</v>
      </c>
      <c r="S8" s="56">
        <v>0</v>
      </c>
      <c r="T8" s="57">
        <v>0</v>
      </c>
      <c r="U8" s="89">
        <v>0</v>
      </c>
      <c r="V8" s="89">
        <v>0</v>
      </c>
      <c r="W8" s="56">
        <v>0</v>
      </c>
      <c r="X8" s="57">
        <v>0</v>
      </c>
      <c r="Y8" s="56">
        <v>0</v>
      </c>
      <c r="Z8" s="57"/>
      <c r="AA8" s="89"/>
      <c r="AB8" s="89"/>
      <c r="AC8" s="56"/>
      <c r="AD8" s="57">
        <v>0</v>
      </c>
      <c r="AE8" s="89">
        <v>0</v>
      </c>
      <c r="AF8" s="56">
        <v>0</v>
      </c>
      <c r="AG8" s="57">
        <v>0</v>
      </c>
      <c r="AH8" s="89">
        <v>0</v>
      </c>
      <c r="AI8" s="56">
        <v>0</v>
      </c>
      <c r="AJ8" s="57"/>
      <c r="AK8" s="89"/>
      <c r="AL8" s="56"/>
      <c r="AM8" s="57"/>
      <c r="AN8" s="89">
        <v>0</v>
      </c>
      <c r="AO8" s="56">
        <v>0</v>
      </c>
    </row>
    <row r="9" spans="1:41" ht="19.5" customHeight="1">
      <c r="A9" s="112" t="s">
        <v>157</v>
      </c>
      <c r="B9" s="112" t="s">
        <v>89</v>
      </c>
      <c r="C9" s="129" t="s">
        <v>82</v>
      </c>
      <c r="D9" s="107" t="s">
        <v>158</v>
      </c>
      <c r="E9" s="89">
        <f>F9+P9+Z9</f>
        <v>414438</v>
      </c>
      <c r="F9" s="89">
        <f>G9+J9+M9</f>
        <v>414438</v>
      </c>
      <c r="G9" s="89">
        <f>SUM(H9:I9)</f>
        <v>414438</v>
      </c>
      <c r="H9" s="56">
        <v>414438</v>
      </c>
      <c r="I9" s="56"/>
      <c r="J9" s="56">
        <v>0</v>
      </c>
      <c r="K9" s="89">
        <v>0</v>
      </c>
      <c r="L9" s="56">
        <v>0</v>
      </c>
      <c r="M9" s="57">
        <v>0</v>
      </c>
      <c r="N9" s="89">
        <v>0</v>
      </c>
      <c r="O9" s="56">
        <v>0</v>
      </c>
      <c r="P9" s="57">
        <v>0</v>
      </c>
      <c r="Q9" s="89">
        <v>0</v>
      </c>
      <c r="R9" s="89">
        <v>0</v>
      </c>
      <c r="S9" s="56">
        <v>0</v>
      </c>
      <c r="T9" s="57">
        <v>0</v>
      </c>
      <c r="U9" s="89">
        <v>0</v>
      </c>
      <c r="V9" s="89">
        <v>0</v>
      </c>
      <c r="W9" s="56">
        <v>0</v>
      </c>
      <c r="X9" s="57">
        <v>0</v>
      </c>
      <c r="Y9" s="56">
        <v>0</v>
      </c>
      <c r="Z9" s="57"/>
      <c r="AA9" s="89"/>
      <c r="AB9" s="89"/>
      <c r="AC9" s="56"/>
      <c r="AD9" s="57">
        <v>0</v>
      </c>
      <c r="AE9" s="89">
        <v>0</v>
      </c>
      <c r="AF9" s="56">
        <v>0</v>
      </c>
      <c r="AG9" s="57">
        <v>0</v>
      </c>
      <c r="AH9" s="89">
        <v>0</v>
      </c>
      <c r="AI9" s="56">
        <v>0</v>
      </c>
      <c r="AJ9" s="57">
        <v>0</v>
      </c>
      <c r="AK9" s="89">
        <v>0</v>
      </c>
      <c r="AL9" s="56">
        <v>0</v>
      </c>
      <c r="AM9" s="57">
        <v>0</v>
      </c>
      <c r="AN9" s="89">
        <v>0</v>
      </c>
      <c r="AO9" s="56">
        <v>0</v>
      </c>
    </row>
    <row r="10" spans="1:41" ht="19.5" customHeight="1">
      <c r="A10" s="112" t="s">
        <v>157</v>
      </c>
      <c r="B10" s="112" t="s">
        <v>86</v>
      </c>
      <c r="C10" s="129" t="s">
        <v>82</v>
      </c>
      <c r="D10" s="107" t="s">
        <v>159</v>
      </c>
      <c r="E10" s="89">
        <f>F10+P10+Z10</f>
        <v>98189</v>
      </c>
      <c r="F10" s="89">
        <f>G10+J10+M10</f>
        <v>98189</v>
      </c>
      <c r="G10" s="89">
        <f>SUM(H10:I10)</f>
        <v>98189</v>
      </c>
      <c r="H10" s="56">
        <v>48189</v>
      </c>
      <c r="I10" s="56">
        <v>50000</v>
      </c>
      <c r="J10" s="57">
        <v>0</v>
      </c>
      <c r="K10" s="89">
        <v>0</v>
      </c>
      <c r="L10" s="56">
        <v>0</v>
      </c>
      <c r="M10" s="57">
        <v>0</v>
      </c>
      <c r="N10" s="89">
        <v>0</v>
      </c>
      <c r="O10" s="56">
        <v>0</v>
      </c>
      <c r="P10" s="57">
        <v>0</v>
      </c>
      <c r="Q10" s="89">
        <v>0</v>
      </c>
      <c r="R10" s="89">
        <v>0</v>
      </c>
      <c r="S10" s="56">
        <v>0</v>
      </c>
      <c r="T10" s="57">
        <v>0</v>
      </c>
      <c r="U10" s="89">
        <v>0</v>
      </c>
      <c r="V10" s="89">
        <v>0</v>
      </c>
      <c r="W10" s="56">
        <v>0</v>
      </c>
      <c r="X10" s="57">
        <v>0</v>
      </c>
      <c r="Y10" s="56">
        <v>0</v>
      </c>
      <c r="Z10" s="57"/>
      <c r="AA10" s="89"/>
      <c r="AB10" s="89"/>
      <c r="AC10" s="56"/>
      <c r="AD10" s="57">
        <v>0</v>
      </c>
      <c r="AE10" s="89">
        <v>0</v>
      </c>
      <c r="AF10" s="56">
        <v>0</v>
      </c>
      <c r="AG10" s="57">
        <v>0</v>
      </c>
      <c r="AH10" s="89">
        <v>0</v>
      </c>
      <c r="AI10" s="56">
        <v>0</v>
      </c>
      <c r="AJ10" s="57">
        <v>0</v>
      </c>
      <c r="AK10" s="89">
        <v>0</v>
      </c>
      <c r="AL10" s="56">
        <v>0</v>
      </c>
      <c r="AM10" s="57">
        <v>0</v>
      </c>
      <c r="AN10" s="89">
        <v>0</v>
      </c>
      <c r="AO10" s="56">
        <v>0</v>
      </c>
    </row>
  </sheetData>
  <sheetProtection/>
  <mergeCells count="8">
    <mergeCell ref="A1:B1"/>
    <mergeCell ref="A3:D3"/>
    <mergeCell ref="C5:C6"/>
    <mergeCell ref="D5:D6"/>
    <mergeCell ref="E4:E6"/>
    <mergeCell ref="F5:F6"/>
    <mergeCell ref="P5:P6"/>
    <mergeCell ref="Z5:Z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15"/>
  <sheetViews>
    <sheetView showGridLines="0" showZeros="0" tabSelected="1" workbookViewId="0" topLeftCell="A1">
      <pane xSplit="5" ySplit="6" topLeftCell="BS7" activePane="bottomRight" state="frozen"/>
      <selection pane="bottomRight" activeCell="CR13" sqref="CR13"/>
    </sheetView>
  </sheetViews>
  <sheetFormatPr defaultColWidth="9.16015625" defaultRowHeight="12.75" customHeight="1"/>
  <cols>
    <col min="1" max="1" width="3.83203125" style="0" customWidth="1"/>
    <col min="2" max="3" width="2.83203125" style="0" customWidth="1"/>
    <col min="4" max="4" width="19.66015625" style="0" customWidth="1"/>
    <col min="5" max="7" width="10.83203125" style="0" customWidth="1"/>
    <col min="8" max="8" width="8.83203125" style="0" customWidth="1"/>
    <col min="9" max="10" width="5.83203125" style="0" customWidth="1"/>
    <col min="11" max="11" width="9.66015625" style="0" customWidth="1"/>
    <col min="12" max="13" width="10.83203125" style="0" customWidth="1"/>
    <col min="14" max="14" width="6.83203125" style="0" customWidth="1"/>
    <col min="15" max="15" width="8" style="0" customWidth="1"/>
    <col min="16" max="16" width="10.83203125" style="0" customWidth="1"/>
    <col min="17" max="17" width="5.83203125" style="0" customWidth="1"/>
    <col min="18" max="18" width="10.83203125" style="0" customWidth="1"/>
    <col min="19" max="21" width="9.83203125" style="0" customWidth="1"/>
    <col min="22" max="23" width="5.83203125" style="0" customWidth="1"/>
    <col min="24" max="24" width="7.83203125" style="0" customWidth="1"/>
    <col min="25" max="26" width="8.83203125" style="0" customWidth="1"/>
    <col min="27" max="27" width="5.83203125" style="0" customWidth="1"/>
    <col min="28" max="28" width="9.83203125" style="0" customWidth="1"/>
    <col min="29" max="29" width="9.5" style="0" customWidth="1"/>
    <col min="30" max="30" width="8.66015625" style="0" customWidth="1"/>
    <col min="31" max="32" width="5.83203125" style="0" customWidth="1"/>
    <col min="33" max="33" width="8.83203125" style="0" customWidth="1"/>
    <col min="34" max="34" width="9.5" style="0" customWidth="1"/>
    <col min="35" max="37" width="5.83203125" style="0" customWidth="1"/>
    <col min="38" max="38" width="6.83203125" style="0" customWidth="1"/>
    <col min="39" max="39" width="5.83203125" style="0" customWidth="1"/>
    <col min="40" max="41" width="8.83203125" style="0" customWidth="1"/>
    <col min="42" max="42" width="9.5" style="0" customWidth="1"/>
    <col min="43" max="44" width="10.83203125" style="0" customWidth="1"/>
    <col min="45" max="46" width="5.83203125" style="0" customWidth="1"/>
    <col min="47" max="47" width="6.83203125" style="0" customWidth="1"/>
    <col min="48" max="49" width="5.83203125" style="0" customWidth="1"/>
    <col min="50" max="50" width="8.83203125" style="0" customWidth="1"/>
    <col min="51" max="53" width="5.83203125" style="0" customWidth="1"/>
    <col min="54" max="54" width="7.83203125" style="0" customWidth="1"/>
    <col min="55" max="55" width="10.83203125" style="0" customWidth="1"/>
    <col min="56" max="58" width="5.83203125" style="0" customWidth="1"/>
    <col min="59" max="60" width="6.83203125" style="0" customWidth="1"/>
    <col min="61" max="61" width="5.83203125" style="0" customWidth="1"/>
    <col min="62" max="62" width="6.83203125" style="0" customWidth="1"/>
    <col min="63" max="66" width="5.83203125" style="0" customWidth="1"/>
    <col min="67" max="67" width="8.83203125" style="0" customWidth="1"/>
    <col min="68" max="70" width="5.83203125" style="0" customWidth="1"/>
    <col min="71" max="71" width="8.83203125" style="0" customWidth="1"/>
    <col min="72" max="72" width="5.83203125" style="141" customWidth="1"/>
    <col min="73" max="73" width="5.83203125" style="0" customWidth="1"/>
    <col min="74" max="75" width="6.83203125" style="0" customWidth="1"/>
    <col min="76" max="76" width="5.83203125" style="0" customWidth="1"/>
    <col min="77" max="77" width="6.83203125" style="0" customWidth="1"/>
    <col min="78" max="79" width="5.83203125" style="0" customWidth="1"/>
    <col min="80" max="80" width="8.83203125" style="0" customWidth="1"/>
    <col min="81" max="82" width="4.83203125" style="0" customWidth="1"/>
    <col min="83" max="83" width="6.83203125" style="0" customWidth="1"/>
    <col min="84" max="84" width="2.83203125" style="0" customWidth="1"/>
    <col min="85" max="85" width="6.83203125" style="0" customWidth="1"/>
    <col min="86" max="86" width="8.83203125" style="0" customWidth="1"/>
    <col min="87" max="88" width="2.83203125" style="0" customWidth="1"/>
    <col min="89" max="89" width="10.5" style="0" customWidth="1"/>
  </cols>
  <sheetData>
    <row r="1" spans="1:89" ht="13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156"/>
      <c r="AF1" s="156"/>
      <c r="CK1" s="170" t="s">
        <v>160</v>
      </c>
    </row>
    <row r="2" spans="1:89" ht="19.5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</row>
    <row r="3" spans="1:89" ht="15.75" customHeight="1">
      <c r="A3" s="32" t="s">
        <v>162</v>
      </c>
      <c r="B3" s="32"/>
      <c r="C3" s="32"/>
      <c r="D3" s="3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28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33" t="s">
        <v>5</v>
      </c>
    </row>
    <row r="4" spans="1:89" ht="33" customHeight="1">
      <c r="A4" s="37" t="s">
        <v>56</v>
      </c>
      <c r="B4" s="37"/>
      <c r="C4" s="37"/>
      <c r="D4" s="37"/>
      <c r="E4" s="143" t="s">
        <v>57</v>
      </c>
      <c r="F4" s="144" t="s">
        <v>163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2" t="s">
        <v>164</v>
      </c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9" t="s">
        <v>165</v>
      </c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2" t="s">
        <v>166</v>
      </c>
      <c r="BE4" s="163"/>
      <c r="BF4" s="163"/>
      <c r="BG4" s="163"/>
      <c r="BH4" s="159"/>
      <c r="BI4" s="160" t="s">
        <v>167</v>
      </c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5" t="s">
        <v>168</v>
      </c>
      <c r="CA4" s="163"/>
      <c r="CB4" s="163"/>
      <c r="CC4" s="163"/>
      <c r="CD4" s="163"/>
      <c r="CE4" s="159"/>
      <c r="CF4" s="167" t="s">
        <v>169</v>
      </c>
      <c r="CG4" s="168"/>
      <c r="CH4" s="169"/>
      <c r="CI4" s="167" t="s">
        <v>170</v>
      </c>
      <c r="CJ4" s="168"/>
      <c r="CK4" s="169"/>
    </row>
    <row r="5" spans="1:89" ht="40.5" customHeight="1">
      <c r="A5" s="34" t="s">
        <v>67</v>
      </c>
      <c r="B5" s="34"/>
      <c r="C5" s="146"/>
      <c r="D5" s="80" t="s">
        <v>171</v>
      </c>
      <c r="E5" s="43"/>
      <c r="F5" s="147" t="s">
        <v>72</v>
      </c>
      <c r="G5" s="147" t="s">
        <v>172</v>
      </c>
      <c r="H5" s="147" t="s">
        <v>173</v>
      </c>
      <c r="I5" s="147" t="s">
        <v>174</v>
      </c>
      <c r="J5" s="49" t="s">
        <v>175</v>
      </c>
      <c r="K5" s="147" t="s">
        <v>176</v>
      </c>
      <c r="L5" s="147" t="s">
        <v>177</v>
      </c>
      <c r="M5" s="49" t="s">
        <v>178</v>
      </c>
      <c r="N5" s="49" t="s">
        <v>179</v>
      </c>
      <c r="O5" s="49" t="s">
        <v>180</v>
      </c>
      <c r="P5" s="49" t="s">
        <v>95</v>
      </c>
      <c r="Q5" s="49" t="s">
        <v>181</v>
      </c>
      <c r="R5" s="153" t="s">
        <v>182</v>
      </c>
      <c r="S5" s="147" t="s">
        <v>72</v>
      </c>
      <c r="T5" s="147" t="s">
        <v>183</v>
      </c>
      <c r="U5" s="147" t="s">
        <v>184</v>
      </c>
      <c r="V5" s="147" t="s">
        <v>185</v>
      </c>
      <c r="W5" s="147" t="s">
        <v>186</v>
      </c>
      <c r="X5" s="147" t="s">
        <v>187</v>
      </c>
      <c r="Y5" s="147" t="s">
        <v>188</v>
      </c>
      <c r="Z5" s="147" t="s">
        <v>189</v>
      </c>
      <c r="AA5" s="147" t="s">
        <v>190</v>
      </c>
      <c r="AB5" s="147" t="s">
        <v>191</v>
      </c>
      <c r="AC5" s="157" t="s">
        <v>192</v>
      </c>
      <c r="AD5" s="147" t="s">
        <v>193</v>
      </c>
      <c r="AE5" s="147" t="s">
        <v>194</v>
      </c>
      <c r="AF5" s="147" t="s">
        <v>195</v>
      </c>
      <c r="AG5" s="147" t="s">
        <v>196</v>
      </c>
      <c r="AH5" s="157" t="s">
        <v>197</v>
      </c>
      <c r="AI5" s="147" t="s">
        <v>198</v>
      </c>
      <c r="AJ5" s="147" t="s">
        <v>199</v>
      </c>
      <c r="AK5" s="147" t="s">
        <v>200</v>
      </c>
      <c r="AL5" s="147" t="s">
        <v>201</v>
      </c>
      <c r="AM5" s="147" t="s">
        <v>202</v>
      </c>
      <c r="AN5" s="147" t="s">
        <v>203</v>
      </c>
      <c r="AO5" s="147" t="s">
        <v>204</v>
      </c>
      <c r="AP5" s="157" t="s">
        <v>205</v>
      </c>
      <c r="AQ5" s="147" t="s">
        <v>206</v>
      </c>
      <c r="AR5" s="147" t="s">
        <v>207</v>
      </c>
      <c r="AS5" s="43" t="s">
        <v>72</v>
      </c>
      <c r="AT5" s="43" t="s">
        <v>208</v>
      </c>
      <c r="AU5" s="49" t="s">
        <v>209</v>
      </c>
      <c r="AV5" s="49" t="s">
        <v>210</v>
      </c>
      <c r="AW5" s="43" t="s">
        <v>211</v>
      </c>
      <c r="AX5" s="49" t="s">
        <v>212</v>
      </c>
      <c r="AY5" s="43" t="s">
        <v>213</v>
      </c>
      <c r="AZ5" s="43" t="s">
        <v>214</v>
      </c>
      <c r="BA5" s="43" t="s">
        <v>215</v>
      </c>
      <c r="BB5" s="49" t="s">
        <v>216</v>
      </c>
      <c r="BC5" s="43" t="s">
        <v>217</v>
      </c>
      <c r="BD5" s="43" t="s">
        <v>72</v>
      </c>
      <c r="BE5" s="43" t="s">
        <v>218</v>
      </c>
      <c r="BF5" s="43" t="s">
        <v>219</v>
      </c>
      <c r="BG5" s="49" t="s">
        <v>220</v>
      </c>
      <c r="BH5" s="49" t="s">
        <v>221</v>
      </c>
      <c r="BI5" s="43" t="s">
        <v>72</v>
      </c>
      <c r="BJ5" s="43" t="s">
        <v>222</v>
      </c>
      <c r="BK5" s="43" t="s">
        <v>223</v>
      </c>
      <c r="BL5" s="43" t="s">
        <v>224</v>
      </c>
      <c r="BM5" s="43" t="s">
        <v>225</v>
      </c>
      <c r="BN5" s="43" t="s">
        <v>226</v>
      </c>
      <c r="BO5" s="43" t="s">
        <v>227</v>
      </c>
      <c r="BP5" s="43" t="s">
        <v>228</v>
      </c>
      <c r="BQ5" s="43" t="s">
        <v>229</v>
      </c>
      <c r="BR5" s="43" t="s">
        <v>230</v>
      </c>
      <c r="BS5" s="43" t="s">
        <v>231</v>
      </c>
      <c r="BT5" s="43" t="s">
        <v>232</v>
      </c>
      <c r="BU5" s="158" t="s">
        <v>233</v>
      </c>
      <c r="BV5" s="43" t="s">
        <v>234</v>
      </c>
      <c r="BW5" s="49" t="s">
        <v>235</v>
      </c>
      <c r="BX5" s="49" t="s">
        <v>236</v>
      </c>
      <c r="BY5" s="43" t="s">
        <v>237</v>
      </c>
      <c r="BZ5" s="49" t="s">
        <v>72</v>
      </c>
      <c r="CA5" s="49" t="s">
        <v>238</v>
      </c>
      <c r="CB5" s="49" t="s">
        <v>239</v>
      </c>
      <c r="CC5" s="49" t="s">
        <v>240</v>
      </c>
      <c r="CD5" s="49" t="s">
        <v>241</v>
      </c>
      <c r="CE5" s="49" t="s">
        <v>242</v>
      </c>
      <c r="CF5" s="49" t="s">
        <v>72</v>
      </c>
      <c r="CG5" s="49" t="s">
        <v>169</v>
      </c>
      <c r="CH5" s="49" t="s">
        <v>243</v>
      </c>
      <c r="CI5" s="49" t="s">
        <v>72</v>
      </c>
      <c r="CJ5" s="49" t="s">
        <v>244</v>
      </c>
      <c r="CK5" s="43" t="s">
        <v>170</v>
      </c>
    </row>
    <row r="6" spans="1:89" ht="40.5" customHeight="1">
      <c r="A6" s="45" t="s">
        <v>77</v>
      </c>
      <c r="B6" s="44" t="s">
        <v>78</v>
      </c>
      <c r="C6" s="46" t="s">
        <v>79</v>
      </c>
      <c r="D6" s="48"/>
      <c r="E6" s="49"/>
      <c r="F6" s="43"/>
      <c r="G6" s="43"/>
      <c r="H6" s="43"/>
      <c r="I6" s="43"/>
      <c r="J6" s="147"/>
      <c r="K6" s="43"/>
      <c r="L6" s="43"/>
      <c r="M6" s="147"/>
      <c r="N6" s="147"/>
      <c r="O6" s="147"/>
      <c r="P6" s="147"/>
      <c r="Q6" s="147"/>
      <c r="R6" s="154"/>
      <c r="S6" s="43"/>
      <c r="T6" s="43"/>
      <c r="U6" s="43"/>
      <c r="V6" s="43"/>
      <c r="W6" s="43"/>
      <c r="X6" s="43"/>
      <c r="Y6" s="43"/>
      <c r="Z6" s="43"/>
      <c r="AA6" s="43"/>
      <c r="AB6" s="43"/>
      <c r="AC6" s="158"/>
      <c r="AD6" s="43"/>
      <c r="AE6" s="43"/>
      <c r="AF6" s="43"/>
      <c r="AG6" s="43"/>
      <c r="AH6" s="158"/>
      <c r="AI6" s="43"/>
      <c r="AJ6" s="43"/>
      <c r="AK6" s="43"/>
      <c r="AL6" s="43"/>
      <c r="AM6" s="43"/>
      <c r="AN6" s="43"/>
      <c r="AO6" s="43"/>
      <c r="AP6" s="158"/>
      <c r="AQ6" s="43"/>
      <c r="AR6" s="43"/>
      <c r="AS6" s="43"/>
      <c r="AT6" s="43"/>
      <c r="AU6" s="147"/>
      <c r="AV6" s="147"/>
      <c r="AW6" s="43"/>
      <c r="AX6" s="147"/>
      <c r="AY6" s="43"/>
      <c r="AZ6" s="43"/>
      <c r="BA6" s="43"/>
      <c r="BB6" s="147"/>
      <c r="BC6" s="43"/>
      <c r="BD6" s="43"/>
      <c r="BE6" s="43"/>
      <c r="BF6" s="43"/>
      <c r="BG6" s="147"/>
      <c r="BH6" s="147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158"/>
      <c r="BV6" s="43"/>
      <c r="BW6" s="147"/>
      <c r="BX6" s="147"/>
      <c r="BY6" s="43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43"/>
    </row>
    <row r="7" spans="1:89" s="26" customFormat="1" ht="24" customHeight="1">
      <c r="A7" s="107"/>
      <c r="B7" s="107"/>
      <c r="C7" s="107"/>
      <c r="D7" s="107" t="s">
        <v>57</v>
      </c>
      <c r="E7" s="148">
        <f aca="true" t="shared" si="0" ref="E7:BP7">SUM(E8:E19)</f>
        <v>512627</v>
      </c>
      <c r="F7" s="148">
        <f t="shared" si="0"/>
        <v>414438</v>
      </c>
      <c r="G7" s="148">
        <f t="shared" si="0"/>
        <v>158988</v>
      </c>
      <c r="H7" s="148">
        <f t="shared" si="0"/>
        <v>4284</v>
      </c>
      <c r="I7" s="148">
        <f t="shared" si="0"/>
        <v>0</v>
      </c>
      <c r="J7" s="148">
        <f t="shared" si="0"/>
        <v>0</v>
      </c>
      <c r="K7" s="148">
        <f t="shared" si="0"/>
        <v>106608</v>
      </c>
      <c r="L7" s="148">
        <f t="shared" si="0"/>
        <v>53976</v>
      </c>
      <c r="M7" s="148">
        <f t="shared" si="0"/>
        <v>18196</v>
      </c>
      <c r="N7" s="148">
        <f t="shared" si="0"/>
        <v>0</v>
      </c>
      <c r="O7" s="148">
        <f t="shared" si="0"/>
        <v>0</v>
      </c>
      <c r="P7" s="148">
        <f t="shared" si="0"/>
        <v>32386</v>
      </c>
      <c r="Q7" s="148">
        <f t="shared" si="0"/>
        <v>0</v>
      </c>
      <c r="R7" s="148">
        <f t="shared" si="0"/>
        <v>40000</v>
      </c>
      <c r="S7" s="149">
        <f t="shared" si="0"/>
        <v>98189</v>
      </c>
      <c r="T7" s="148">
        <f t="shared" si="0"/>
        <v>34000</v>
      </c>
      <c r="U7" s="148">
        <f t="shared" si="0"/>
        <v>11000</v>
      </c>
      <c r="V7" s="148">
        <f t="shared" si="0"/>
        <v>0</v>
      </c>
      <c r="W7" s="148">
        <f t="shared" si="0"/>
        <v>0</v>
      </c>
      <c r="X7" s="148">
        <f t="shared" si="0"/>
        <v>500</v>
      </c>
      <c r="Y7" s="148">
        <f t="shared" si="0"/>
        <v>2000</v>
      </c>
      <c r="Z7" s="148">
        <f t="shared" si="0"/>
        <v>1500</v>
      </c>
      <c r="AA7" s="148">
        <f t="shared" si="0"/>
        <v>0</v>
      </c>
      <c r="AB7" s="148">
        <f t="shared" si="0"/>
        <v>30000</v>
      </c>
      <c r="AC7" s="148">
        <f t="shared" si="0"/>
        <v>0</v>
      </c>
      <c r="AD7" s="148">
        <f t="shared" si="0"/>
        <v>0</v>
      </c>
      <c r="AE7" s="148">
        <f t="shared" si="0"/>
        <v>0</v>
      </c>
      <c r="AF7" s="148">
        <f t="shared" si="0"/>
        <v>0</v>
      </c>
      <c r="AG7" s="148">
        <f t="shared" si="0"/>
        <v>1000</v>
      </c>
      <c r="AH7" s="148">
        <f t="shared" si="0"/>
        <v>2000</v>
      </c>
      <c r="AI7" s="148">
        <f t="shared" si="0"/>
        <v>0</v>
      </c>
      <c r="AJ7" s="148">
        <f t="shared" si="0"/>
        <v>0</v>
      </c>
      <c r="AK7" s="148">
        <f t="shared" si="0"/>
        <v>0</v>
      </c>
      <c r="AL7" s="148">
        <f t="shared" si="0"/>
        <v>0</v>
      </c>
      <c r="AM7" s="148">
        <f t="shared" si="0"/>
        <v>0</v>
      </c>
      <c r="AN7" s="148">
        <f t="shared" si="0"/>
        <v>5312</v>
      </c>
      <c r="AO7" s="148">
        <f t="shared" si="0"/>
        <v>5565</v>
      </c>
      <c r="AP7" s="148">
        <f t="shared" si="0"/>
        <v>0</v>
      </c>
      <c r="AQ7" s="148">
        <f t="shared" si="0"/>
        <v>0</v>
      </c>
      <c r="AR7" s="148">
        <f t="shared" si="0"/>
        <v>5312</v>
      </c>
      <c r="AS7" s="148"/>
      <c r="AT7" s="148">
        <f t="shared" si="0"/>
        <v>0</v>
      </c>
      <c r="AU7" s="148">
        <f t="shared" si="0"/>
        <v>0</v>
      </c>
      <c r="AV7" s="148">
        <f t="shared" si="0"/>
        <v>0</v>
      </c>
      <c r="AW7" s="148">
        <f t="shared" si="0"/>
        <v>0</v>
      </c>
      <c r="AX7" s="148">
        <f t="shared" si="0"/>
        <v>0</v>
      </c>
      <c r="AY7" s="148">
        <f t="shared" si="0"/>
        <v>0</v>
      </c>
      <c r="AZ7" s="148">
        <f t="shared" si="0"/>
        <v>0</v>
      </c>
      <c r="BA7" s="148">
        <f t="shared" si="0"/>
        <v>0</v>
      </c>
      <c r="BB7" s="148">
        <f t="shared" si="0"/>
        <v>0</v>
      </c>
      <c r="BC7" s="148">
        <f t="shared" si="0"/>
        <v>0</v>
      </c>
      <c r="BD7" s="148">
        <f t="shared" si="0"/>
        <v>0</v>
      </c>
      <c r="BE7" s="148">
        <f t="shared" si="0"/>
        <v>0</v>
      </c>
      <c r="BF7" s="148">
        <f t="shared" si="0"/>
        <v>0</v>
      </c>
      <c r="BG7" s="148">
        <f t="shared" si="0"/>
        <v>0</v>
      </c>
      <c r="BH7" s="148">
        <f t="shared" si="0"/>
        <v>0</v>
      </c>
      <c r="BI7" s="148">
        <f t="shared" si="0"/>
        <v>0</v>
      </c>
      <c r="BJ7" s="148">
        <f t="shared" si="0"/>
        <v>0</v>
      </c>
      <c r="BK7" s="148">
        <f t="shared" si="0"/>
        <v>0</v>
      </c>
      <c r="BL7" s="148">
        <f t="shared" si="0"/>
        <v>0</v>
      </c>
      <c r="BM7" s="148">
        <f t="shared" si="0"/>
        <v>0</v>
      </c>
      <c r="BN7" s="148">
        <f t="shared" si="0"/>
        <v>0</v>
      </c>
      <c r="BO7" s="148">
        <f t="shared" si="0"/>
        <v>0</v>
      </c>
      <c r="BP7" s="148">
        <f t="shared" si="0"/>
        <v>0</v>
      </c>
      <c r="BQ7" s="148">
        <f aca="true" t="shared" si="1" ref="BQ7:CB7">SUM(BQ8:BQ19)</f>
        <v>0</v>
      </c>
      <c r="BR7" s="148">
        <f t="shared" si="1"/>
        <v>0</v>
      </c>
      <c r="BS7" s="148">
        <f t="shared" si="1"/>
        <v>0</v>
      </c>
      <c r="BT7" s="148">
        <f t="shared" si="1"/>
        <v>0</v>
      </c>
      <c r="BU7" s="148">
        <f t="shared" si="1"/>
        <v>0</v>
      </c>
      <c r="BV7" s="148">
        <f t="shared" si="1"/>
        <v>0</v>
      </c>
      <c r="BW7" s="148">
        <f t="shared" si="1"/>
        <v>0</v>
      </c>
      <c r="BX7" s="148">
        <f t="shared" si="1"/>
        <v>0</v>
      </c>
      <c r="BY7" s="148">
        <f t="shared" si="1"/>
        <v>0</v>
      </c>
      <c r="BZ7" s="148">
        <f t="shared" si="1"/>
        <v>0</v>
      </c>
      <c r="CA7" s="148">
        <f t="shared" si="1"/>
        <v>0</v>
      </c>
      <c r="CB7" s="148">
        <f t="shared" si="1"/>
        <v>0</v>
      </c>
      <c r="CC7" s="148"/>
      <c r="CD7" s="148"/>
      <c r="CE7" s="148"/>
      <c r="CF7" s="148"/>
      <c r="CG7" s="148"/>
      <c r="CH7" s="148"/>
      <c r="CI7" s="148"/>
      <c r="CJ7" s="148"/>
      <c r="CK7" s="148">
        <v>0</v>
      </c>
    </row>
    <row r="8" spans="1:89" s="26" customFormat="1" ht="27" customHeight="1">
      <c r="A8" s="129" t="s">
        <v>80</v>
      </c>
      <c r="B8" s="129" t="s">
        <v>81</v>
      </c>
      <c r="C8" s="129" t="s">
        <v>81</v>
      </c>
      <c r="D8" s="133" t="s">
        <v>83</v>
      </c>
      <c r="E8" s="149">
        <f>F8+S8+AS8+BD8+BI8++BZ8+CF8+CI8</f>
        <v>53976</v>
      </c>
      <c r="F8" s="149">
        <f>SUM(G8:R8)</f>
        <v>53976</v>
      </c>
      <c r="G8" s="149"/>
      <c r="H8" s="149"/>
      <c r="I8" s="149"/>
      <c r="J8" s="149"/>
      <c r="K8" s="149"/>
      <c r="L8" s="151">
        <v>53976</v>
      </c>
      <c r="M8" s="151"/>
      <c r="N8" s="151"/>
      <c r="O8" s="151"/>
      <c r="P8" s="151"/>
      <c r="Q8" s="151"/>
      <c r="R8" s="151"/>
      <c r="S8" s="149">
        <f>SUM(T8:AR8)</f>
        <v>0</v>
      </c>
      <c r="T8" s="151"/>
      <c r="U8" s="151"/>
      <c r="V8" s="151"/>
      <c r="W8" s="155"/>
      <c r="X8" s="151"/>
      <c r="Y8" s="151"/>
      <c r="Z8" s="151"/>
      <c r="AA8" s="151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1"/>
      <c r="AM8" s="151"/>
      <c r="AN8" s="151"/>
      <c r="AO8" s="151"/>
      <c r="AP8" s="151"/>
      <c r="AQ8" s="151"/>
      <c r="AR8" s="161"/>
      <c r="AS8" s="149">
        <f>SUM(AT8:BC8)</f>
        <v>0</v>
      </c>
      <c r="AT8" s="151"/>
      <c r="AU8" s="151"/>
      <c r="AV8" s="151"/>
      <c r="AW8" s="151"/>
      <c r="AX8" s="151"/>
      <c r="AY8" s="151"/>
      <c r="AZ8" s="151"/>
      <c r="BA8" s="151"/>
      <c r="BB8" s="151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64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</row>
    <row r="9" spans="1:89" s="26" customFormat="1" ht="27" customHeight="1">
      <c r="A9" s="129" t="s">
        <v>84</v>
      </c>
      <c r="B9" s="129" t="s">
        <v>85</v>
      </c>
      <c r="C9" s="129" t="s">
        <v>86</v>
      </c>
      <c r="D9" s="133" t="s">
        <v>87</v>
      </c>
      <c r="E9" s="149">
        <f>F9+S9+AS9+BD9+BI9++BZ9+CF9+CI9</f>
        <v>18196</v>
      </c>
      <c r="F9" s="149">
        <f>SUM(G9:R9)</f>
        <v>18196</v>
      </c>
      <c r="G9" s="149"/>
      <c r="H9" s="149"/>
      <c r="I9" s="149"/>
      <c r="J9" s="149"/>
      <c r="K9" s="149"/>
      <c r="L9" s="151"/>
      <c r="M9" s="151">
        <v>18196</v>
      </c>
      <c r="N9" s="151"/>
      <c r="O9" s="151"/>
      <c r="P9" s="151"/>
      <c r="Q9" s="151"/>
      <c r="R9" s="151"/>
      <c r="S9" s="149">
        <f>SUM(T9:AR9)</f>
        <v>0</v>
      </c>
      <c r="T9" s="151"/>
      <c r="U9" s="151"/>
      <c r="V9" s="151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1"/>
      <c r="AM9" s="151"/>
      <c r="AN9" s="151"/>
      <c r="AO9" s="151"/>
      <c r="AP9" s="151"/>
      <c r="AQ9" s="151"/>
      <c r="AR9" s="151"/>
      <c r="AS9" s="149">
        <f>SUM(AT9:BC9)</f>
        <v>0</v>
      </c>
      <c r="AT9" s="151"/>
      <c r="AU9" s="151"/>
      <c r="AV9" s="151"/>
      <c r="AW9" s="151"/>
      <c r="AX9" s="151"/>
      <c r="AY9" s="151"/>
      <c r="AZ9" s="151"/>
      <c r="BA9" s="151"/>
      <c r="BB9" s="151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64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</row>
    <row r="10" spans="1:89" s="26" customFormat="1" ht="21" customHeight="1">
      <c r="A10" s="129" t="s">
        <v>88</v>
      </c>
      <c r="B10" s="129" t="s">
        <v>89</v>
      </c>
      <c r="C10" s="129" t="s">
        <v>90</v>
      </c>
      <c r="D10" s="107" t="s">
        <v>91</v>
      </c>
      <c r="E10" s="149">
        <f>F10+S10+AS10+BD10+BI10++BZ10+CF10+CI10</f>
        <v>358069</v>
      </c>
      <c r="F10" s="149">
        <f>SUM(G10:R10)</f>
        <v>309880</v>
      </c>
      <c r="G10" s="149">
        <v>158988</v>
      </c>
      <c r="H10" s="149">
        <v>4284</v>
      </c>
      <c r="I10" s="149"/>
      <c r="J10" s="149"/>
      <c r="K10" s="149">
        <v>106608</v>
      </c>
      <c r="L10" s="151"/>
      <c r="M10" s="151"/>
      <c r="N10" s="151"/>
      <c r="O10" s="151"/>
      <c r="P10" s="151"/>
      <c r="Q10" s="151"/>
      <c r="R10" s="151">
        <v>40000</v>
      </c>
      <c r="S10" s="149">
        <f>SUM(T10:AR10)</f>
        <v>48189</v>
      </c>
      <c r="T10" s="151">
        <v>14000</v>
      </c>
      <c r="U10" s="151">
        <v>1000</v>
      </c>
      <c r="V10" s="151"/>
      <c r="W10" s="155"/>
      <c r="X10" s="155">
        <v>500</v>
      </c>
      <c r="Y10" s="155">
        <v>2000</v>
      </c>
      <c r="Z10" s="155">
        <v>1500</v>
      </c>
      <c r="AA10" s="155"/>
      <c r="AB10" s="155">
        <v>10000</v>
      </c>
      <c r="AC10" s="155"/>
      <c r="AD10" s="155"/>
      <c r="AE10" s="155"/>
      <c r="AF10" s="155"/>
      <c r="AG10" s="155">
        <v>1000</v>
      </c>
      <c r="AH10" s="155">
        <v>2000</v>
      </c>
      <c r="AI10" s="155"/>
      <c r="AJ10" s="155"/>
      <c r="AK10" s="155"/>
      <c r="AL10" s="151">
        <v>0</v>
      </c>
      <c r="AM10" s="151"/>
      <c r="AN10" s="151">
        <v>5312</v>
      </c>
      <c r="AO10" s="151">
        <v>5565</v>
      </c>
      <c r="AP10" s="151">
        <v>0</v>
      </c>
      <c r="AQ10" s="151"/>
      <c r="AR10" s="151">
        <v>5312</v>
      </c>
      <c r="AS10" s="149"/>
      <c r="AT10" s="151"/>
      <c r="AU10" s="151"/>
      <c r="AV10" s="151"/>
      <c r="AW10" s="151"/>
      <c r="AX10" s="151"/>
      <c r="AY10" s="151"/>
      <c r="AZ10" s="151"/>
      <c r="BA10" s="151"/>
      <c r="BB10" s="151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64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</row>
    <row r="11" spans="1:89" s="26" customFormat="1" ht="27" customHeight="1">
      <c r="A11" s="129" t="s">
        <v>88</v>
      </c>
      <c r="B11" s="129" t="s">
        <v>89</v>
      </c>
      <c r="C11" s="129" t="s">
        <v>92</v>
      </c>
      <c r="D11" s="133" t="s">
        <v>93</v>
      </c>
      <c r="E11" s="149">
        <f>F11+S11+AS11+BD11+BI11++BZ11+CF11+CI11</f>
        <v>50000</v>
      </c>
      <c r="F11" s="149">
        <f>SUM(G11:R11)</f>
        <v>0</v>
      </c>
      <c r="G11" s="149"/>
      <c r="H11" s="149"/>
      <c r="I11" s="149"/>
      <c r="J11" s="149"/>
      <c r="K11" s="149"/>
      <c r="L11" s="151"/>
      <c r="M11" s="151"/>
      <c r="N11" s="151"/>
      <c r="O11" s="151"/>
      <c r="P11" s="151"/>
      <c r="Q11" s="151"/>
      <c r="R11" s="151"/>
      <c r="S11" s="149">
        <f>SUM(T11:AR11)</f>
        <v>50000</v>
      </c>
      <c r="T11" s="151">
        <v>20000</v>
      </c>
      <c r="U11" s="151">
        <v>10000</v>
      </c>
      <c r="V11" s="151"/>
      <c r="W11" s="155"/>
      <c r="X11" s="155"/>
      <c r="Y11" s="155"/>
      <c r="Z11" s="155"/>
      <c r="AA11" s="155"/>
      <c r="AB11" s="155">
        <v>20000</v>
      </c>
      <c r="AC11" s="155"/>
      <c r="AD11" s="155"/>
      <c r="AE11" s="155"/>
      <c r="AF11" s="155"/>
      <c r="AG11" s="155"/>
      <c r="AH11" s="155"/>
      <c r="AI11" s="155"/>
      <c r="AJ11" s="155"/>
      <c r="AK11" s="155"/>
      <c r="AL11" s="151"/>
      <c r="AM11" s="151"/>
      <c r="AN11" s="151"/>
      <c r="AO11" s="151"/>
      <c r="AP11" s="151"/>
      <c r="AQ11" s="151"/>
      <c r="AR11" s="151"/>
      <c r="AS11" s="149">
        <f>SUM(AT11:BC11)</f>
        <v>0</v>
      </c>
      <c r="AT11" s="151"/>
      <c r="AU11" s="151"/>
      <c r="AV11" s="151"/>
      <c r="AW11" s="151"/>
      <c r="AX11" s="151"/>
      <c r="AY11" s="151"/>
      <c r="AZ11" s="151"/>
      <c r="BA11" s="151"/>
      <c r="BB11" s="151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64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</row>
    <row r="12" spans="1:89" s="26" customFormat="1" ht="27" customHeight="1">
      <c r="A12" s="129" t="s">
        <v>94</v>
      </c>
      <c r="B12" s="129" t="s">
        <v>86</v>
      </c>
      <c r="C12" s="129" t="s">
        <v>89</v>
      </c>
      <c r="D12" s="133" t="s">
        <v>95</v>
      </c>
      <c r="E12" s="149">
        <f>F12+S12+AS12+BD12+BI12++BZ12+CF12+CI12</f>
        <v>32386</v>
      </c>
      <c r="F12" s="149">
        <f>SUM(G12:R12)</f>
        <v>32386</v>
      </c>
      <c r="G12" s="149"/>
      <c r="H12" s="149"/>
      <c r="I12" s="149"/>
      <c r="J12" s="149"/>
      <c r="K12" s="149"/>
      <c r="L12" s="151"/>
      <c r="M12" s="151"/>
      <c r="N12" s="151"/>
      <c r="O12" s="151"/>
      <c r="P12" s="151">
        <v>32386</v>
      </c>
      <c r="Q12" s="151"/>
      <c r="R12" s="151"/>
      <c r="S12" s="149">
        <f>SUM(T12:AR12)</f>
        <v>0</v>
      </c>
      <c r="T12" s="151"/>
      <c r="U12" s="151"/>
      <c r="V12" s="151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1"/>
      <c r="AM12" s="151"/>
      <c r="AN12" s="151"/>
      <c r="AO12" s="151"/>
      <c r="AP12" s="151"/>
      <c r="AQ12" s="151"/>
      <c r="AR12" s="151"/>
      <c r="AS12" s="149">
        <f>SUM(AT12:BC12)</f>
        <v>0</v>
      </c>
      <c r="AT12" s="151"/>
      <c r="AU12" s="151"/>
      <c r="AV12" s="151"/>
      <c r="AW12" s="151"/>
      <c r="AX12" s="151"/>
      <c r="AY12" s="151"/>
      <c r="AZ12" s="151"/>
      <c r="BA12" s="151"/>
      <c r="BB12" s="151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64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</row>
    <row r="13" ht="12.75" customHeight="1">
      <c r="F13" s="150"/>
    </row>
    <row r="14" ht="12.75" customHeight="1">
      <c r="F14" s="150"/>
    </row>
    <row r="15" ht="12.75" customHeight="1">
      <c r="F15" s="150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9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workbookViewId="0" topLeftCell="A1">
      <selection activeCell="G41" sqref="G41"/>
    </sheetView>
  </sheetViews>
  <sheetFormatPr defaultColWidth="9.16015625" defaultRowHeight="11.25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10" width="20.16015625" style="0" customWidth="1"/>
    <col min="11" max="11" width="8.66015625" style="0" customWidth="1"/>
  </cols>
  <sheetData>
    <row r="1" spans="1:11" ht="12">
      <c r="A1" s="74"/>
      <c r="B1" s="74"/>
      <c r="C1" s="75"/>
      <c r="D1" s="75"/>
      <c r="E1" s="75"/>
      <c r="F1" s="75"/>
      <c r="G1" s="74"/>
      <c r="H1" s="74"/>
      <c r="I1" s="74"/>
      <c r="J1" s="76" t="s">
        <v>245</v>
      </c>
      <c r="K1" s="93"/>
    </row>
    <row r="2" spans="1:11" ht="22.5">
      <c r="A2" s="30" t="s">
        <v>246</v>
      </c>
      <c r="B2" s="30"/>
      <c r="C2" s="30"/>
      <c r="D2" s="30"/>
      <c r="E2" s="30"/>
      <c r="F2" s="30"/>
      <c r="G2" s="30"/>
      <c r="H2" s="30"/>
      <c r="I2" s="30"/>
      <c r="J2" s="30"/>
      <c r="K2" s="93"/>
    </row>
    <row r="3" spans="1:11" ht="12">
      <c r="A3" s="77" t="s">
        <v>0</v>
      </c>
      <c r="B3" s="77"/>
      <c r="C3" s="77"/>
      <c r="D3" s="119"/>
      <c r="E3" s="119"/>
      <c r="F3" s="119"/>
      <c r="G3" s="78"/>
      <c r="H3" s="78"/>
      <c r="I3" s="78"/>
      <c r="J3" s="33" t="s">
        <v>5</v>
      </c>
      <c r="K3" s="93"/>
    </row>
    <row r="4" spans="1:11" ht="11.25">
      <c r="A4" s="120" t="s">
        <v>247</v>
      </c>
      <c r="B4" s="120"/>
      <c r="C4" s="120"/>
      <c r="D4" s="120"/>
      <c r="E4" s="120"/>
      <c r="F4" s="120"/>
      <c r="G4" s="121" t="s">
        <v>98</v>
      </c>
      <c r="H4" s="122"/>
      <c r="I4" s="136"/>
      <c r="J4" s="137" t="s">
        <v>248</v>
      </c>
      <c r="K4" s="93"/>
    </row>
    <row r="5" spans="1:11" ht="11.25">
      <c r="A5" s="123" t="s">
        <v>249</v>
      </c>
      <c r="B5" s="124"/>
      <c r="C5" s="125"/>
      <c r="D5" s="126" t="s">
        <v>250</v>
      </c>
      <c r="E5" s="127"/>
      <c r="F5" s="128"/>
      <c r="G5" s="43" t="s">
        <v>57</v>
      </c>
      <c r="H5" s="37" t="s">
        <v>251</v>
      </c>
      <c r="I5" s="105" t="s">
        <v>252</v>
      </c>
      <c r="J5" s="138"/>
      <c r="K5" s="93"/>
    </row>
    <row r="6" spans="1:11" ht="11.25">
      <c r="A6" s="45" t="s">
        <v>77</v>
      </c>
      <c r="B6" s="46" t="s">
        <v>78</v>
      </c>
      <c r="C6" s="45" t="s">
        <v>171</v>
      </c>
      <c r="D6" s="45" t="s">
        <v>77</v>
      </c>
      <c r="E6" s="46" t="s">
        <v>78</v>
      </c>
      <c r="F6" s="45" t="s">
        <v>171</v>
      </c>
      <c r="G6" s="49"/>
      <c r="H6" s="50"/>
      <c r="I6" s="88"/>
      <c r="J6" s="139"/>
      <c r="K6" s="93"/>
    </row>
    <row r="7" spans="1:11" ht="11.25">
      <c r="A7" s="129" t="s">
        <v>57</v>
      </c>
      <c r="B7" s="130"/>
      <c r="C7" s="130"/>
      <c r="D7" s="130"/>
      <c r="E7" s="130"/>
      <c r="F7" s="130"/>
      <c r="G7" s="131">
        <f>G8+G17</f>
        <v>512627</v>
      </c>
      <c r="H7" s="131">
        <f>H8</f>
        <v>414438</v>
      </c>
      <c r="I7" s="131">
        <f>SUM(I18:I28)</f>
        <v>48189</v>
      </c>
      <c r="J7" s="131">
        <v>50000</v>
      </c>
      <c r="K7" s="101"/>
    </row>
    <row r="8" spans="1:11" ht="11.25">
      <c r="A8" s="54"/>
      <c r="B8" s="54"/>
      <c r="C8" s="107" t="s">
        <v>163</v>
      </c>
      <c r="D8" s="107"/>
      <c r="E8" s="107"/>
      <c r="F8" s="107" t="s">
        <v>156</v>
      </c>
      <c r="G8" s="132">
        <f>SUM(G9:G16)</f>
        <v>414438</v>
      </c>
      <c r="H8" s="132">
        <f>SUM(H9:H16)</f>
        <v>414438</v>
      </c>
      <c r="I8" s="132"/>
      <c r="J8" s="131"/>
      <c r="K8" s="93"/>
    </row>
    <row r="9" spans="1:11" ht="11.25">
      <c r="A9" s="129" t="s">
        <v>253</v>
      </c>
      <c r="B9" s="129" t="s">
        <v>89</v>
      </c>
      <c r="C9" s="107" t="s">
        <v>254</v>
      </c>
      <c r="D9" s="112" t="s">
        <v>157</v>
      </c>
      <c r="E9" s="112" t="s">
        <v>89</v>
      </c>
      <c r="F9" s="107" t="s">
        <v>158</v>
      </c>
      <c r="G9" s="132">
        <v>158988</v>
      </c>
      <c r="H9" s="132">
        <v>158988</v>
      </c>
      <c r="I9" s="132">
        <v>0</v>
      </c>
      <c r="J9" s="131"/>
      <c r="K9" s="98"/>
    </row>
    <row r="10" spans="1:11" ht="11.25">
      <c r="A10" s="129" t="s">
        <v>253</v>
      </c>
      <c r="B10" s="129" t="s">
        <v>86</v>
      </c>
      <c r="C10" s="107" t="s">
        <v>255</v>
      </c>
      <c r="D10" s="112" t="s">
        <v>157</v>
      </c>
      <c r="E10" s="112" t="s">
        <v>89</v>
      </c>
      <c r="F10" s="107" t="s">
        <v>158</v>
      </c>
      <c r="G10" s="132">
        <v>4284</v>
      </c>
      <c r="H10" s="132">
        <v>4284</v>
      </c>
      <c r="I10" s="132">
        <v>0</v>
      </c>
      <c r="J10" s="131"/>
      <c r="K10" s="98"/>
    </row>
    <row r="11" spans="1:11" ht="11.25">
      <c r="A11" s="129" t="s">
        <v>253</v>
      </c>
      <c r="B11" s="129" t="s">
        <v>256</v>
      </c>
      <c r="C11" s="107" t="s">
        <v>257</v>
      </c>
      <c r="D11" s="112" t="s">
        <v>157</v>
      </c>
      <c r="E11" s="112" t="s">
        <v>89</v>
      </c>
      <c r="F11" s="107" t="s">
        <v>158</v>
      </c>
      <c r="G11" s="132">
        <v>106608</v>
      </c>
      <c r="H11" s="132">
        <v>106608</v>
      </c>
      <c r="I11" s="132">
        <v>0</v>
      </c>
      <c r="J11" s="131"/>
      <c r="K11" s="98"/>
    </row>
    <row r="12" spans="1:11" ht="11.25">
      <c r="A12" s="129" t="s">
        <v>253</v>
      </c>
      <c r="B12" s="129" t="s">
        <v>258</v>
      </c>
      <c r="C12" s="107" t="s">
        <v>259</v>
      </c>
      <c r="D12" s="112" t="s">
        <v>157</v>
      </c>
      <c r="E12" s="112" t="s">
        <v>89</v>
      </c>
      <c r="F12" s="107" t="s">
        <v>158</v>
      </c>
      <c r="G12" s="132">
        <v>53976</v>
      </c>
      <c r="H12" s="132">
        <v>53976</v>
      </c>
      <c r="I12" s="132"/>
      <c r="J12" s="131"/>
      <c r="K12" s="98"/>
    </row>
    <row r="13" spans="1:11" ht="11.25">
      <c r="A13" s="129" t="s">
        <v>253</v>
      </c>
      <c r="B13" s="129" t="s">
        <v>260</v>
      </c>
      <c r="C13" s="107" t="s">
        <v>261</v>
      </c>
      <c r="D13" s="112" t="s">
        <v>157</v>
      </c>
      <c r="E13" s="112" t="s">
        <v>89</v>
      </c>
      <c r="F13" s="107" t="s">
        <v>158</v>
      </c>
      <c r="G13" s="132">
        <v>17544</v>
      </c>
      <c r="H13" s="132">
        <v>17544</v>
      </c>
      <c r="I13" s="132">
        <v>0</v>
      </c>
      <c r="J13" s="131"/>
      <c r="K13" s="98"/>
    </row>
    <row r="14" spans="1:11" ht="11.25">
      <c r="A14" s="129" t="s">
        <v>253</v>
      </c>
      <c r="B14" s="129" t="s">
        <v>262</v>
      </c>
      <c r="C14" s="107" t="s">
        <v>263</v>
      </c>
      <c r="D14" s="112" t="s">
        <v>157</v>
      </c>
      <c r="E14" s="112" t="s">
        <v>89</v>
      </c>
      <c r="F14" s="133" t="s">
        <v>158</v>
      </c>
      <c r="G14" s="132">
        <v>652</v>
      </c>
      <c r="H14" s="132">
        <v>652</v>
      </c>
      <c r="I14" s="132"/>
      <c r="J14" s="131"/>
      <c r="K14" s="98"/>
    </row>
    <row r="15" spans="1:11" ht="11.25">
      <c r="A15" s="129" t="s">
        <v>253</v>
      </c>
      <c r="B15" s="129" t="s">
        <v>264</v>
      </c>
      <c r="C15" s="107" t="s">
        <v>265</v>
      </c>
      <c r="D15" s="112" t="s">
        <v>157</v>
      </c>
      <c r="E15" s="112" t="s">
        <v>89</v>
      </c>
      <c r="F15" s="133" t="s">
        <v>158</v>
      </c>
      <c r="G15" s="132">
        <v>32386</v>
      </c>
      <c r="H15" s="134">
        <v>32386</v>
      </c>
      <c r="I15" s="132"/>
      <c r="J15" s="131"/>
      <c r="K15" s="98"/>
    </row>
    <row r="16" spans="1:14" ht="11.25">
      <c r="A16" s="129" t="s">
        <v>253</v>
      </c>
      <c r="B16" s="129" t="s">
        <v>92</v>
      </c>
      <c r="C16" s="107" t="s">
        <v>266</v>
      </c>
      <c r="D16" s="112" t="s">
        <v>157</v>
      </c>
      <c r="E16" s="112" t="s">
        <v>89</v>
      </c>
      <c r="F16" s="133" t="s">
        <v>158</v>
      </c>
      <c r="G16" s="132">
        <v>40000</v>
      </c>
      <c r="H16" s="134">
        <v>40000</v>
      </c>
      <c r="I16" s="132"/>
      <c r="J16" s="131"/>
      <c r="K16" s="98"/>
      <c r="N16" s="140"/>
    </row>
    <row r="17" spans="1:11" ht="11.25">
      <c r="A17" s="129"/>
      <c r="B17" s="129"/>
      <c r="C17" s="107" t="s">
        <v>164</v>
      </c>
      <c r="D17" s="112"/>
      <c r="E17" s="112"/>
      <c r="F17" s="107" t="s">
        <v>267</v>
      </c>
      <c r="G17" s="132">
        <v>98189</v>
      </c>
      <c r="H17" s="132">
        <f>SUM(H18:H28)</f>
        <v>0</v>
      </c>
      <c r="I17" s="132">
        <f>SUM(I18:I28)</f>
        <v>48189</v>
      </c>
      <c r="J17" s="132">
        <f>SUM(J18:J28)</f>
        <v>50000</v>
      </c>
      <c r="K17" s="98"/>
    </row>
    <row r="18" spans="1:11" ht="11.25">
      <c r="A18" s="129" t="s">
        <v>268</v>
      </c>
      <c r="B18" s="129" t="s">
        <v>89</v>
      </c>
      <c r="C18" s="107" t="s">
        <v>269</v>
      </c>
      <c r="D18" s="112" t="s">
        <v>157</v>
      </c>
      <c r="E18" s="112" t="s">
        <v>86</v>
      </c>
      <c r="F18" s="107" t="s">
        <v>270</v>
      </c>
      <c r="G18" s="132">
        <v>34000</v>
      </c>
      <c r="H18" s="135">
        <v>0</v>
      </c>
      <c r="I18" s="132">
        <v>14000</v>
      </c>
      <c r="J18" s="131">
        <v>20000</v>
      </c>
      <c r="K18" s="98"/>
    </row>
    <row r="19" spans="1:11" ht="11.25">
      <c r="A19" s="129" t="s">
        <v>268</v>
      </c>
      <c r="B19" s="129" t="s">
        <v>86</v>
      </c>
      <c r="C19" s="107" t="s">
        <v>271</v>
      </c>
      <c r="D19" s="112" t="s">
        <v>157</v>
      </c>
      <c r="E19" s="112" t="s">
        <v>86</v>
      </c>
      <c r="F19" s="107" t="s">
        <v>270</v>
      </c>
      <c r="G19" s="132">
        <v>11000</v>
      </c>
      <c r="H19" s="135">
        <v>0</v>
      </c>
      <c r="I19" s="132">
        <v>1000</v>
      </c>
      <c r="J19" s="131">
        <v>10000</v>
      </c>
      <c r="K19" s="98"/>
    </row>
    <row r="20" spans="1:11" ht="11.25">
      <c r="A20" s="129" t="s">
        <v>268</v>
      </c>
      <c r="B20" s="129" t="s">
        <v>81</v>
      </c>
      <c r="C20" s="107" t="s">
        <v>272</v>
      </c>
      <c r="D20" s="112" t="s">
        <v>157</v>
      </c>
      <c r="E20" s="112" t="s">
        <v>86</v>
      </c>
      <c r="F20" s="107" t="s">
        <v>270</v>
      </c>
      <c r="G20" s="132">
        <v>500</v>
      </c>
      <c r="H20" s="135">
        <v>0</v>
      </c>
      <c r="I20" s="132">
        <v>500</v>
      </c>
      <c r="J20" s="131"/>
      <c r="K20" s="98"/>
    </row>
    <row r="21" spans="1:11" ht="11.25">
      <c r="A21" s="129" t="s">
        <v>268</v>
      </c>
      <c r="B21" s="129" t="s">
        <v>273</v>
      </c>
      <c r="C21" s="107" t="s">
        <v>274</v>
      </c>
      <c r="D21" s="112" t="s">
        <v>157</v>
      </c>
      <c r="E21" s="112" t="s">
        <v>86</v>
      </c>
      <c r="F21" s="107" t="s">
        <v>270</v>
      </c>
      <c r="G21" s="132">
        <v>2000</v>
      </c>
      <c r="H21" s="135">
        <v>0</v>
      </c>
      <c r="I21" s="132">
        <v>2000</v>
      </c>
      <c r="J21" s="131"/>
      <c r="K21" s="98"/>
    </row>
    <row r="22" spans="1:11" ht="11.25">
      <c r="A22" s="129" t="s">
        <v>268</v>
      </c>
      <c r="B22" s="129" t="s">
        <v>256</v>
      </c>
      <c r="C22" s="107" t="s">
        <v>275</v>
      </c>
      <c r="D22" s="112" t="s">
        <v>157</v>
      </c>
      <c r="E22" s="112" t="s">
        <v>86</v>
      </c>
      <c r="F22" s="107" t="s">
        <v>270</v>
      </c>
      <c r="G22" s="132">
        <v>1500</v>
      </c>
      <c r="H22" s="135">
        <v>0</v>
      </c>
      <c r="I22" s="132">
        <v>1500</v>
      </c>
      <c r="J22" s="131"/>
      <c r="K22" s="98"/>
    </row>
    <row r="23" spans="1:11" ht="11.25">
      <c r="A23" s="129" t="s">
        <v>268</v>
      </c>
      <c r="B23" s="129" t="s">
        <v>85</v>
      </c>
      <c r="C23" s="107" t="s">
        <v>276</v>
      </c>
      <c r="D23" s="112" t="s">
        <v>157</v>
      </c>
      <c r="E23" s="112" t="s">
        <v>86</v>
      </c>
      <c r="F23" s="107" t="s">
        <v>270</v>
      </c>
      <c r="G23" s="132">
        <v>30000</v>
      </c>
      <c r="H23" s="135">
        <v>0</v>
      </c>
      <c r="I23" s="132">
        <v>10000</v>
      </c>
      <c r="J23" s="131">
        <v>20000</v>
      </c>
      <c r="K23" s="98"/>
    </row>
    <row r="24" spans="1:11" ht="11.25">
      <c r="A24" s="129" t="s">
        <v>268</v>
      </c>
      <c r="B24" s="129" t="s">
        <v>277</v>
      </c>
      <c r="C24" s="107" t="s">
        <v>278</v>
      </c>
      <c r="D24" s="112" t="s">
        <v>157</v>
      </c>
      <c r="E24" s="112" t="s">
        <v>86</v>
      </c>
      <c r="F24" s="107" t="s">
        <v>270</v>
      </c>
      <c r="G24" s="132">
        <v>1000</v>
      </c>
      <c r="H24" s="135"/>
      <c r="I24" s="132">
        <v>1000</v>
      </c>
      <c r="J24" s="131"/>
      <c r="K24" s="98"/>
    </row>
    <row r="25" spans="1:11" ht="11.25">
      <c r="A25" s="129" t="s">
        <v>268</v>
      </c>
      <c r="B25" s="129" t="s">
        <v>279</v>
      </c>
      <c r="C25" s="107" t="s">
        <v>280</v>
      </c>
      <c r="D25" s="112" t="s">
        <v>157</v>
      </c>
      <c r="E25" s="112" t="s">
        <v>86</v>
      </c>
      <c r="F25" s="107" t="s">
        <v>270</v>
      </c>
      <c r="G25" s="132">
        <v>2000</v>
      </c>
      <c r="H25" s="135">
        <v>0</v>
      </c>
      <c r="I25" s="132">
        <v>2000</v>
      </c>
      <c r="J25" s="131"/>
      <c r="K25" s="98"/>
    </row>
    <row r="26" spans="1:11" ht="11.25">
      <c r="A26" s="129" t="s">
        <v>268</v>
      </c>
      <c r="B26" s="129" t="s">
        <v>281</v>
      </c>
      <c r="C26" s="107" t="s">
        <v>282</v>
      </c>
      <c r="D26" s="112" t="s">
        <v>157</v>
      </c>
      <c r="E26" s="112" t="s">
        <v>86</v>
      </c>
      <c r="F26" s="107" t="s">
        <v>270</v>
      </c>
      <c r="G26" s="132">
        <v>5312</v>
      </c>
      <c r="H26" s="135">
        <v>0</v>
      </c>
      <c r="I26" s="132">
        <v>5312</v>
      </c>
      <c r="J26" s="131"/>
      <c r="K26" s="98"/>
    </row>
    <row r="27" spans="1:11" ht="11.25">
      <c r="A27" s="129" t="s">
        <v>268</v>
      </c>
      <c r="B27" s="129" t="s">
        <v>283</v>
      </c>
      <c r="C27" s="107" t="s">
        <v>284</v>
      </c>
      <c r="D27" s="112" t="s">
        <v>157</v>
      </c>
      <c r="E27" s="112" t="s">
        <v>86</v>
      </c>
      <c r="F27" s="107" t="s">
        <v>270</v>
      </c>
      <c r="G27" s="132">
        <v>5565</v>
      </c>
      <c r="H27" s="135">
        <v>0</v>
      </c>
      <c r="I27" s="132">
        <v>5565</v>
      </c>
      <c r="J27" s="131"/>
      <c r="K27" s="98"/>
    </row>
    <row r="28" spans="1:11" ht="11.25">
      <c r="A28" s="129" t="s">
        <v>268</v>
      </c>
      <c r="B28" s="129" t="s">
        <v>92</v>
      </c>
      <c r="C28" s="107" t="s">
        <v>285</v>
      </c>
      <c r="D28" s="112" t="s">
        <v>157</v>
      </c>
      <c r="E28" s="112" t="s">
        <v>86</v>
      </c>
      <c r="F28" s="107" t="s">
        <v>270</v>
      </c>
      <c r="G28" s="132">
        <v>5312</v>
      </c>
      <c r="H28" s="135">
        <v>0</v>
      </c>
      <c r="I28" s="132">
        <v>5312</v>
      </c>
      <c r="J28" s="131"/>
      <c r="K28" s="98"/>
    </row>
  </sheetData>
  <sheetProtection/>
  <mergeCells count="10">
    <mergeCell ref="A2:J2"/>
    <mergeCell ref="A3:C3"/>
    <mergeCell ref="G4:I4"/>
    <mergeCell ref="A5:C5"/>
    <mergeCell ref="D5:F5"/>
    <mergeCell ref="A7:F7"/>
    <mergeCell ref="G5:G6"/>
    <mergeCell ref="H5:H6"/>
    <mergeCell ref="I5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8"/>
      <c r="C1" s="28"/>
      <c r="D1" s="28"/>
      <c r="E1" s="28"/>
      <c r="F1" s="29" t="s">
        <v>286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</row>
    <row r="2" spans="1:243" ht="19.5" customHeight="1">
      <c r="A2" s="30" t="s">
        <v>287</v>
      </c>
      <c r="B2" s="30"/>
      <c r="C2" s="30"/>
      <c r="D2" s="30"/>
      <c r="E2" s="30"/>
      <c r="F2" s="30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</row>
    <row r="3" spans="1:243" ht="19.5" customHeight="1">
      <c r="A3" s="77" t="s">
        <v>0</v>
      </c>
      <c r="B3" s="31"/>
      <c r="C3" s="31"/>
      <c r="D3" s="31"/>
      <c r="E3" s="31"/>
      <c r="F3" s="33" t="s">
        <v>5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</row>
    <row r="4" spans="1:243" ht="19.5" customHeight="1">
      <c r="A4" s="38" t="s">
        <v>67</v>
      </c>
      <c r="B4" s="39"/>
      <c r="C4" s="40"/>
      <c r="D4" s="41" t="s">
        <v>68</v>
      </c>
      <c r="E4" s="42" t="s">
        <v>288</v>
      </c>
      <c r="F4" s="37" t="s">
        <v>70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</row>
    <row r="5" spans="1:243" ht="19.5" customHeight="1">
      <c r="A5" s="44" t="s">
        <v>77</v>
      </c>
      <c r="B5" s="45" t="s">
        <v>78</v>
      </c>
      <c r="C5" s="46" t="s">
        <v>79</v>
      </c>
      <c r="D5" s="41"/>
      <c r="E5" s="42"/>
      <c r="F5" s="37"/>
      <c r="G5" s="7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</row>
    <row r="6" spans="1:243" ht="19.5" customHeight="1">
      <c r="A6" s="112"/>
      <c r="B6" s="112"/>
      <c r="C6" s="112"/>
      <c r="D6" s="113"/>
      <c r="E6" s="114" t="s">
        <v>57</v>
      </c>
      <c r="F6" s="115">
        <f>SUM(F7:F7)</f>
        <v>50000</v>
      </c>
      <c r="G6" s="71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</row>
    <row r="7" spans="1:243" ht="19.5" customHeight="1">
      <c r="A7" s="116" t="s">
        <v>88</v>
      </c>
      <c r="B7" s="116" t="s">
        <v>89</v>
      </c>
      <c r="C7" s="116" t="s">
        <v>92</v>
      </c>
      <c r="D7" s="117" t="s">
        <v>82</v>
      </c>
      <c r="E7" s="118" t="s">
        <v>289</v>
      </c>
      <c r="F7" s="108">
        <v>50000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茶香满屋</cp:lastModifiedBy>
  <cp:lastPrinted>2019-02-13T03:43:45Z</cp:lastPrinted>
  <dcterms:created xsi:type="dcterms:W3CDTF">2017-02-22T01:19:27Z</dcterms:created>
  <dcterms:modified xsi:type="dcterms:W3CDTF">2019-02-25T07:19:49Z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