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24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<sst xmlns="http://schemas.openxmlformats.org/spreadsheetml/2006/main" count="840" uniqueCount="385">
  <si>
    <t xml:space="preserve">     大竹县审计局      </t>
  </si>
  <si>
    <t>2019年部门预算</t>
  </si>
  <si>
    <t>报送日期：  2019 年 2 月 28 日</t>
  </si>
  <si>
    <t>表1</t>
  </si>
  <si>
    <t>部门收支总表</t>
  </si>
  <si>
    <t>大竹县审计局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</si>
  <si>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</si>
  <si>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</si>
  <si>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</si>
  <si>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</si>
  <si>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</si>
  <si>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</si>
  <si>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</si>
  <si>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</si>
  <si>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</si>
  <si>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</si>
  <si>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</si>
  <si>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</si>
  <si>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</si>
  <si>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</si>
  <si>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</si>
  <si>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</si>
  <si>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</si>
  <si>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</si>
  <si>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</si>
  <si>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</si>
  <si>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</si>
  <si>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</si>
  <si>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</si>
  <si>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</si>
  <si>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</si>
  <si>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</si>
  <si>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</si>
  <si>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</si>
  <si>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</si>
  <si>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</si>
  <si>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</si>
  <si>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</si>
  <si>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</si>
  <si>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</si>
  <si>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</si>
  <si>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</si>
  <si>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</si>
  <si>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</si>
  <si>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</si>
  <si>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</si>
  <si>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</si>
  <si>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</si>
  <si>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</si>
  <si>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</si>
  <si>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</si>
  <si>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</si>
  <si>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</si>
  <si>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</si>
  <si>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</si>
  <si>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</si>
  <si>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</si>
  <si>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</si>
  <si>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</si>
  <si>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</si>
  <si>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</si>
  <si>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</si>
  <si>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</si>
  <si>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</si>
  <si>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</si>
  <si>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</si>
  <si>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</si>
  <si>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</si>
  <si>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</si>
  <si>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</si>
  <si>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</si>
  <si>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</si>
  <si>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</si>
  <si>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</si>
  <si>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</si>
  <si>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</si>
  <si>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</si>
  <si>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</si>
  <si>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</si>
  <si>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</si>
  <si>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</si>
  <si>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</si>
  <si>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08</t>
  </si>
  <si>
    <t>01</t>
  </si>
  <si>
    <t>102104</t>
  </si>
  <si>
    <t>行政运行</t>
  </si>
  <si>
    <t>50</t>
  </si>
  <si>
    <t>事业运行（审计 ）</t>
  </si>
  <si>
    <t>99</t>
  </si>
  <si>
    <t>其他审计事务支出</t>
  </si>
  <si>
    <t>208</t>
  </si>
  <si>
    <t>05</t>
  </si>
  <si>
    <t>04</t>
  </si>
  <si>
    <t>未归口管理的行政单位离退休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</si>
  <si>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</si>
  <si>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</si>
  <si>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</si>
  <si>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</si>
  <si>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</si>
  <si>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</si>
  <si>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</si>
  <si>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</si>
  <si>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</si>
  <si>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</si>
  <si>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</si>
  <si>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</si>
  <si>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</si>
  <si>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</si>
  <si>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</si>
  <si>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</si>
  <si>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</si>
  <si>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</si>
  <si>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</si>
  <si>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</si>
  <si>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</si>
  <si>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</si>
  <si>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</si>
  <si>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</si>
  <si>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</si>
  <si>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</si>
  <si>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</si>
  <si>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</si>
  <si>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</si>
  <si>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</si>
  <si>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</si>
  <si>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</si>
  <si>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</si>
  <si>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</si>
  <si>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</si>
  <si>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</si>
  <si>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</si>
  <si>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</si>
  <si>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</si>
  <si>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</si>
  <si>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</si>
  <si>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</si>
  <si>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</si>
  <si>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</si>
  <si>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</si>
  <si>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</si>
  <si>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</si>
  <si>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</si>
  <si>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</si>
  <si>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</si>
  <si>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</si>
  <si>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</si>
  <si>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</si>
  <si>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</si>
  <si>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</si>
  <si>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</si>
  <si>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</si>
  <si>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</si>
  <si>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</si>
  <si>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</si>
  <si>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</si>
  <si>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</si>
  <si>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</si>
  <si>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</si>
  <si>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</si>
  <si>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</si>
  <si>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</si>
  <si>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</si>
  <si>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</si>
  <si>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</si>
  <si>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</si>
  <si>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</si>
  <si>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</si>
  <si>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505</t>
  </si>
  <si>
    <t>工资福利支出</t>
  </si>
  <si>
    <t>社会保障缴费</t>
  </si>
  <si>
    <t>其他工资福利支出</t>
  </si>
  <si>
    <t xml:space="preserve">  机关商品服务支出</t>
  </si>
  <si>
    <t>502</t>
  </si>
  <si>
    <t>办公经费</t>
  </si>
  <si>
    <t>培训费</t>
  </si>
  <si>
    <t>06</t>
  </si>
  <si>
    <t>公务接待费</t>
  </si>
  <si>
    <t>09</t>
  </si>
  <si>
    <t>维修(护)费</t>
  </si>
  <si>
    <t>其他商品和服务支出</t>
  </si>
  <si>
    <t xml:space="preserve">  对个人和家庭的补助</t>
  </si>
  <si>
    <t>509</t>
  </si>
  <si>
    <t>离退休费</t>
  </si>
  <si>
    <t>社会福利救助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</si>
  <si>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</si>
  <si>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</si>
  <si>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</si>
  <si>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</si>
  <si>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</si>
  <si>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</si>
  <si>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</si>
  <si>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</si>
  <si>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</si>
  <si>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</si>
  <si>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</si>
  <si>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</si>
  <si>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</si>
  <si>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</si>
  <si>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</si>
  <si>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</si>
  <si>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</si>
  <si>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</si>
  <si>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</si>
  <si>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</si>
  <si>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</si>
  <si>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</si>
  <si>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</si>
  <si>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</si>
  <si>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</si>
  <si>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</si>
  <si>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</si>
  <si>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</si>
  <si>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</si>
  <si>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</si>
  <si>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</si>
  <si>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</si>
  <si>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</si>
  <si>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</si>
  <si>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</si>
  <si>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</si>
  <si>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</si>
  <si>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</si>
  <si>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</si>
  <si>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</si>
  <si>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</si>
  <si>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</si>
  <si>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</si>
  <si>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</si>
  <si>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</si>
  <si>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</si>
  <si>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</si>
  <si>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</si>
  <si>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</si>
  <si>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</si>
  <si>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</si>
  <si>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</si>
  <si>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</si>
  <si>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</si>
  <si>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</si>
  <si>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</si>
  <si>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</si>
  <si>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</si>
  <si>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</si>
  <si>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</si>
  <si>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</si>
  <si>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</si>
  <si>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</si>
  <si>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</si>
  <si>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</si>
  <si>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</si>
  <si>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</si>
  <si>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</si>
  <si>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</si>
  <si>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</si>
  <si>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</si>
  <si>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</si>
  <si>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</si>
  <si>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</si>
  <si>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</si>
  <si>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</si>
  <si>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</si>
  <si>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</si>
  <si>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</si>
  <si>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</si>
  <si>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</si>
  <si>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</si>
  <si>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</si>
  <si>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</si>
  <si>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</si>
  <si>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</si>
  <si>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</si>
  <si>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</si>
  <si>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</si>
  <si>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</si>
  <si>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</si>
  <si>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</si>
  <si>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</si>
  <si>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</si>
  <si>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</si>
  <si>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>10</t>
  </si>
  <si>
    <t>12</t>
  </si>
  <si>
    <t>13</t>
  </si>
  <si>
    <t xml:space="preserve">  住房公积金</t>
  </si>
  <si>
    <t xml:space="preserve">  其他工资福利支出</t>
  </si>
  <si>
    <t>机关商品服务支出</t>
  </si>
  <si>
    <t>302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</si>
  <si>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</si>
  <si>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</si>
  <si>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</si>
  <si>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</si>
  <si>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</si>
  <si>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</si>
  <si>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</si>
  <si>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</si>
  <si>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</si>
  <si>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</si>
  <si>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</si>
  <si>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</si>
  <si>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</si>
  <si>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</si>
  <si>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</si>
  <si>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</si>
  <si>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</si>
  <si>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</si>
  <si>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</si>
  <si>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</si>
  <si>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</si>
  <si>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</si>
  <si>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 xml:space="preserve"> 其他对个人和家庭的补助</t>
  </si>
  <si>
    <t>表3-2</t>
  </si>
  <si>
    <t>一般公共预算项目支出预算表</t>
  </si>
  <si>
    <t>单位名称（项目）</t>
  </si>
  <si>
    <t xml:space="preserve">    201</t>
  </si>
  <si>
    <t xml:space="preserve">  审计信息化建设</t>
  </si>
  <si>
    <t xml:space="preserve"> 投资审计经费</t>
  </si>
  <si>
    <t xml:space="preserve"> 扶贫资金专项审计经费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</si>
  <si>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</si>
  <si>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</si>
  <si>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</si>
  <si>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</si>
  <si>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</si>
  <si>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</si>
  <si>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</si>
  <si>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</si>
  <si>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</si>
  <si>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</si>
  <si>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</si>
  <si>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</si>
  <si>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</si>
  <si>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</si>
  <si>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</si>
  <si>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</si>
  <si>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</si>
  <si>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</si>
  <si>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</si>
  <si>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固定资产投资审计</t>
  </si>
  <si>
    <t>预算单位</t>
  </si>
  <si>
    <t>项目资金
（万元）</t>
  </si>
  <si>
    <t xml:space="preserve"> 年度资金总额：3000000元</t>
  </si>
  <si>
    <t xml:space="preserve">       其中：财政拨款3000000元</t>
  </si>
  <si>
    <t xml:space="preserve">             其他资金</t>
  </si>
  <si>
    <t>总
体
目
标</t>
  </si>
  <si>
    <t>年度目标</t>
  </si>
  <si>
    <t>保证党和国家制订的有关投资建设的方针政策、法律法规、财经纪律的贯彻与执行，检测稽核各部门执行建设计划的情况及结果，积极参与投资宏观调控，完善投资体系，调整投资结构，减少投资浪费，提高投资效益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</si>
  <si>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</si>
  <si>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</si>
  <si>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</si>
  <si>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</si>
  <si>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</si>
  <si>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</si>
  <si>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</si>
  <si>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交通部门固定资产投资审计</t>
  </si>
  <si>
    <t>20个</t>
  </si>
  <si>
    <t>建设部门固定资产投资审计</t>
  </si>
  <si>
    <t>教育部门固定资产投资审计</t>
  </si>
  <si>
    <t>水务部门固定资产投资审计</t>
  </si>
  <si>
    <t>农业部门固定资产投资审计</t>
  </si>
  <si>
    <t>卫生部门固定资产投资审计</t>
  </si>
  <si>
    <t>环保部门固定资产投资审计</t>
  </si>
  <si>
    <t>2个</t>
  </si>
  <si>
    <t>质量指标</t>
  </si>
  <si>
    <t>审减率</t>
  </si>
  <si>
    <t>≥5%</t>
  </si>
  <si>
    <t>时效指标</t>
  </si>
  <si>
    <t>完成时间</t>
  </si>
  <si>
    <t>2019年12月30日前</t>
  </si>
  <si>
    <t>成本指标</t>
  </si>
  <si>
    <t>购买社会服务</t>
  </si>
  <si>
    <t>2872000元</t>
  </si>
  <si>
    <t>聘请专业审计人员工资</t>
  </si>
  <si>
    <t>240000元</t>
  </si>
  <si>
    <t>288000元</t>
  </si>
  <si>
    <t>100000元</t>
  </si>
  <si>
    <t>200000元</t>
  </si>
  <si>
    <t>投资审计软件购置费</t>
  </si>
  <si>
    <t>项目效益</t>
  </si>
  <si>
    <t>社会效益
指标</t>
  </si>
  <si>
    <t>节省财政资金</t>
  </si>
  <si>
    <t>完善投资体系，调整投资结构，减少投资浪费，提高投资效益。</t>
  </si>
  <si>
    <t>可持续影响
指标</t>
  </si>
  <si>
    <t>制度建设</t>
  </si>
  <si>
    <t>针对投资审计工作中发现的问题，及时向县政府提出审计建议，促进相关部门完善制度。优化我县投资环境。</t>
  </si>
  <si>
    <t>满意度指标</t>
  </si>
  <si>
    <t>公众满意度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</si>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</sst>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0.00_);[Red]\(0.00\)"/>
    <numFmt numFmtId="181" formatCode="&quot;\&quot;#,##0.00_);\(&quot;\&quot;#,##0.00\)"/>
    <numFmt numFmtId="182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7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4" applyNumberFormat="0" applyFill="0" applyAlignment="0" applyProtection="0"/>
    <xf numFmtId="0" fontId="23" fillId="8" borderId="0" applyNumberFormat="0" applyBorder="0" applyAlignment="0" applyProtection="0"/>
    <xf numFmtId="0" fontId="28" fillId="0" borderId="5" applyNumberFormat="0" applyFill="0" applyAlignment="0" applyProtection="0"/>
    <xf numFmtId="0" fontId="23" fillId="9" borderId="0" applyNumberFormat="0" applyBorder="0" applyAlignment="0" applyProtection="0"/>
    <xf numFmtId="0" fontId="27" fillId="10" borderId="6" applyNumberFormat="0" applyAlignment="0" applyProtection="0"/>
    <xf numFmtId="0" fontId="37" fillId="10" borderId="1" applyNumberFormat="0" applyAlignment="0" applyProtection="0"/>
    <xf numFmtId="0" fontId="24" fillId="11" borderId="7" applyNumberFormat="0" applyAlignment="0" applyProtection="0"/>
    <xf numFmtId="0" fontId="2" fillId="3" borderId="0" applyNumberFormat="0" applyBorder="0" applyAlignment="0" applyProtection="0"/>
    <xf numFmtId="0" fontId="23" fillId="12" borderId="0" applyNumberFormat="0" applyBorder="0" applyAlignment="0" applyProtection="0"/>
    <xf numFmtId="0" fontId="40" fillId="0" borderId="8" applyNumberFormat="0" applyFill="0" applyAlignment="0" applyProtection="0"/>
    <xf numFmtId="0" fontId="36" fillId="0" borderId="9" applyNumberFormat="0" applyFill="0" applyAlignment="0" applyProtection="0"/>
    <xf numFmtId="0" fontId="33" fillId="1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3" fillId="8" borderId="0" applyNumberFormat="0" applyBorder="0" applyAlignment="0" applyProtection="0"/>
    <xf numFmtId="0" fontId="2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" fillId="4" borderId="0" applyNumberFormat="0" applyBorder="0" applyAlignment="0" applyProtection="0"/>
    <xf numFmtId="0" fontId="23" fillId="2" borderId="0" applyNumberFormat="0" applyBorder="0" applyAlignment="0" applyProtection="0"/>
    <xf numFmtId="1" fontId="0" fillId="0" borderId="0">
      <alignment/>
      <protection/>
    </xf>
  </cellStyleXfs>
  <cellXfs count="240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vertical="center"/>
    </xf>
    <xf numFmtId="1" fontId="0" fillId="0" borderId="0" xfId="0" applyAlignment="1">
      <alignment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0" fontId="6" fillId="0" borderId="12" xfId="63" applyNumberFormat="1" applyFont="1" applyFill="1" applyBorder="1" applyAlignment="1">
      <alignment horizontal="left" vertical="center" wrapText="1"/>
      <protection/>
    </xf>
    <xf numFmtId="0" fontId="6" fillId="0" borderId="12" xfId="63" applyNumberFormat="1" applyFont="1" applyFill="1" applyBorder="1" applyAlignment="1">
      <alignment horizontal="left" vertical="top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left" vertical="center" wrapText="1"/>
      <protection/>
    </xf>
    <xf numFmtId="0" fontId="6" fillId="0" borderId="11" xfId="63" applyNumberFormat="1" applyFont="1" applyFill="1" applyBorder="1" applyAlignment="1">
      <alignment horizontal="left" vertical="center" wrapText="1"/>
      <protection/>
    </xf>
    <xf numFmtId="0" fontId="6" fillId="0" borderId="13" xfId="63" applyNumberFormat="1" applyFont="1" applyFill="1" applyBorder="1" applyAlignment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9" fontId="6" fillId="0" borderId="12" xfId="63" applyNumberFormat="1" applyFont="1" applyFill="1" applyBorder="1" applyAlignment="1">
      <alignment horizontal="left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10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1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1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right" vertical="center" wrapText="1"/>
      <protection/>
    </xf>
    <xf numFmtId="178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2" xfId="0" applyNumberFormat="1" applyFill="1" applyBorder="1" applyAlignment="1">
      <alignment horizontal="right" vertical="center" wrapText="1"/>
    </xf>
    <xf numFmtId="0" fontId="1" fillId="1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ill="1" applyBorder="1" applyAlignment="1">
      <alignment horizontal="right" vertical="center"/>
    </xf>
    <xf numFmtId="0" fontId="16" fillId="10" borderId="0" xfId="0" applyNumberFormat="1" applyFont="1" applyFill="1" applyAlignment="1">
      <alignment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0" fillId="10" borderId="25" xfId="0" applyNumberFormat="1" applyFont="1" applyFill="1" applyBorder="1" applyAlignment="1">
      <alignment horizontal="center" vertical="center" wrapText="1"/>
    </xf>
    <xf numFmtId="0" fontId="0" fillId="1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right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0" fillId="10" borderId="2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/>
    </xf>
    <xf numFmtId="0" fontId="0" fillId="10" borderId="19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1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10" borderId="12" xfId="0" applyNumberFormat="1" applyFont="1" applyFill="1" applyBorder="1" applyAlignment="1" applyProtection="1">
      <alignment horizontal="center" vertical="center"/>
      <protection/>
    </xf>
    <xf numFmtId="0" fontId="1" fillId="1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0" fontId="1" fillId="10" borderId="19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1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6" fillId="1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25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 wrapText="1"/>
      <protection/>
    </xf>
    <xf numFmtId="176" fontId="8" fillId="0" borderId="12" xfId="0" applyNumberFormat="1" applyFont="1" applyFill="1" applyBorder="1" applyAlignment="1" applyProtection="1">
      <alignment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20" xfId="0" applyNumberFormat="1" applyFont="1" applyFill="1" applyBorder="1" applyAlignment="1" applyProtection="1">
      <alignment horizontal="right" vertical="center" wrapText="1"/>
      <protection/>
    </xf>
    <xf numFmtId="176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15" xfId="0" applyNumberFormat="1" applyFont="1" applyFill="1" applyBorder="1" applyAlignment="1" applyProtection="1">
      <alignment vertical="center" wrapText="1"/>
      <protection/>
    </xf>
    <xf numFmtId="1" fontId="8" fillId="0" borderId="12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 applyProtection="1">
      <alignment horizontal="right" vertical="center" wrapText="1"/>
      <protection/>
    </xf>
    <xf numFmtId="176" fontId="8" fillId="0" borderId="19" xfId="0" applyNumberFormat="1" applyFont="1" applyFill="1" applyBorder="1" applyAlignment="1" applyProtection="1">
      <alignment horizontal="right" vertical="center" wrapText="1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9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8" fillId="10" borderId="0" xfId="0" applyNumberFormat="1" applyFont="1" applyFill="1" applyAlignment="1">
      <alignment/>
    </xf>
    <xf numFmtId="0" fontId="8" fillId="10" borderId="0" xfId="0" applyNumberFormat="1" applyFont="1" applyFill="1" applyAlignment="1">
      <alignment/>
    </xf>
    <xf numFmtId="0" fontId="8" fillId="1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1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76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1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Continuous" vertical="center"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" vertical="center"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/>
    </xf>
    <xf numFmtId="182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8.66015625" defaultRowHeight="11.25"/>
  <cols>
    <col min="1" max="1" width="153.66015625" style="0" customWidth="1"/>
  </cols>
  <sheetData>
    <row r="1" ht="15">
      <c r="A1" s="234"/>
    </row>
    <row r="2" ht="34.5" customHeight="1"/>
    <row r="3" ht="63.75" customHeight="1">
      <c r="A3" s="235" t="s">
        <v>0</v>
      </c>
    </row>
    <row r="4" ht="107.25" customHeight="1">
      <c r="A4" s="236" t="s">
        <v>1</v>
      </c>
    </row>
    <row r="5" ht="409.5" customHeight="1" hidden="1">
      <c r="A5" s="237">
        <v>3.637978807091713E-12</v>
      </c>
    </row>
    <row r="6" ht="21.75">
      <c r="A6" s="238"/>
    </row>
    <row r="7" ht="30.75" customHeight="1">
      <c r="A7" s="238"/>
    </row>
    <row r="8" ht="78" customHeight="1"/>
    <row r="9" ht="63" customHeight="1">
      <c r="A9" s="239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70"/>
      <c r="B1" s="70"/>
      <c r="C1" s="70"/>
      <c r="D1" s="70"/>
      <c r="E1" s="71"/>
      <c r="F1" s="70"/>
      <c r="G1" s="70"/>
      <c r="H1" s="72" t="s">
        <v>316</v>
      </c>
      <c r="I1" s="89"/>
    </row>
    <row r="2" spans="1:9" ht="25.5" customHeight="1">
      <c r="A2" s="26" t="s">
        <v>317</v>
      </c>
      <c r="B2" s="26"/>
      <c r="C2" s="26"/>
      <c r="D2" s="26"/>
      <c r="E2" s="26"/>
      <c r="F2" s="26"/>
      <c r="G2" s="26"/>
      <c r="H2" s="26"/>
      <c r="I2" s="89"/>
    </row>
    <row r="3" spans="1:9" ht="19.5" customHeight="1">
      <c r="A3" s="73" t="s">
        <v>5</v>
      </c>
      <c r="B3" s="74"/>
      <c r="C3" s="74"/>
      <c r="D3" s="74"/>
      <c r="E3" s="74"/>
      <c r="F3" s="74"/>
      <c r="G3" s="74"/>
      <c r="H3" s="29" t="s">
        <v>6</v>
      </c>
      <c r="I3" s="89"/>
    </row>
    <row r="4" spans="1:9" ht="19.5" customHeight="1">
      <c r="A4" s="38" t="s">
        <v>318</v>
      </c>
      <c r="B4" s="38" t="s">
        <v>319</v>
      </c>
      <c r="C4" s="33" t="s">
        <v>320</v>
      </c>
      <c r="D4" s="33"/>
      <c r="E4" s="33"/>
      <c r="F4" s="33"/>
      <c r="G4" s="33"/>
      <c r="H4" s="33"/>
      <c r="I4" s="89"/>
    </row>
    <row r="5" spans="1:9" ht="19.5" customHeight="1">
      <c r="A5" s="38"/>
      <c r="B5" s="38"/>
      <c r="C5" s="75" t="s">
        <v>58</v>
      </c>
      <c r="D5" s="76" t="s">
        <v>214</v>
      </c>
      <c r="E5" s="77" t="s">
        <v>321</v>
      </c>
      <c r="F5" s="78"/>
      <c r="G5" s="78"/>
      <c r="H5" s="79" t="s">
        <v>176</v>
      </c>
      <c r="I5" s="89"/>
    </row>
    <row r="6" spans="1:9" ht="33.75" customHeight="1">
      <c r="A6" s="44"/>
      <c r="B6" s="44"/>
      <c r="C6" s="80"/>
      <c r="D6" s="45"/>
      <c r="E6" s="81" t="s">
        <v>73</v>
      </c>
      <c r="F6" s="82" t="s">
        <v>322</v>
      </c>
      <c r="G6" s="83" t="s">
        <v>323</v>
      </c>
      <c r="H6" s="84"/>
      <c r="I6" s="89"/>
    </row>
    <row r="7" spans="1:9" ht="19.5" customHeight="1">
      <c r="A7" s="50"/>
      <c r="B7" s="106" t="s">
        <v>58</v>
      </c>
      <c r="C7" s="105">
        <f aca="true" t="shared" si="0" ref="C7:H7">SUM(C8)</f>
        <v>69000</v>
      </c>
      <c r="D7" s="105">
        <f t="shared" si="0"/>
        <v>0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 t="shared" si="0"/>
        <v>69000</v>
      </c>
      <c r="I7" s="97"/>
    </row>
    <row r="8" spans="1:9" ht="19.5" customHeight="1">
      <c r="A8" s="50" t="s">
        <v>84</v>
      </c>
      <c r="B8" s="51" t="s">
        <v>5</v>
      </c>
      <c r="C8" s="107">
        <f>D8+E8+H8</f>
        <v>69000</v>
      </c>
      <c r="D8" s="108">
        <v>0</v>
      </c>
      <c r="E8" s="108">
        <f>SUM(F8:G8)</f>
        <v>0</v>
      </c>
      <c r="F8" s="108">
        <v>0</v>
      </c>
      <c r="G8" s="105"/>
      <c r="H8" s="109">
        <v>69000</v>
      </c>
      <c r="I8" s="8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25" t="s">
        <v>324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</row>
    <row r="2" spans="1:245" ht="19.5" customHeight="1">
      <c r="A2" s="26" t="s">
        <v>325</v>
      </c>
      <c r="B2" s="26"/>
      <c r="C2" s="26"/>
      <c r="D2" s="26"/>
      <c r="E2" s="26"/>
      <c r="F2" s="26"/>
      <c r="G2" s="26"/>
      <c r="H2" s="2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</row>
    <row r="3" spans="1:245" ht="19.5" customHeight="1">
      <c r="A3" s="27" t="s">
        <v>5</v>
      </c>
      <c r="B3" s="27"/>
      <c r="C3" s="27"/>
      <c r="D3" s="27"/>
      <c r="E3" s="27"/>
      <c r="F3" s="28"/>
      <c r="G3" s="28"/>
      <c r="H3" s="29" t="s">
        <v>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</row>
    <row r="4" spans="1:245" ht="19.5" customHeight="1">
      <c r="A4" s="30" t="s">
        <v>57</v>
      </c>
      <c r="B4" s="30"/>
      <c r="C4" s="30"/>
      <c r="D4" s="31"/>
      <c r="E4" s="32"/>
      <c r="F4" s="33" t="s">
        <v>326</v>
      </c>
      <c r="G4" s="33"/>
      <c r="H4" s="33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</row>
    <row r="5" spans="1:245" ht="19.5" customHeight="1">
      <c r="A5" s="34" t="s">
        <v>68</v>
      </c>
      <c r="B5" s="35"/>
      <c r="C5" s="36"/>
      <c r="D5" s="37" t="s">
        <v>69</v>
      </c>
      <c r="E5" s="39" t="s">
        <v>110</v>
      </c>
      <c r="F5" s="39" t="s">
        <v>58</v>
      </c>
      <c r="G5" s="39" t="s">
        <v>106</v>
      </c>
      <c r="H5" s="33" t="s">
        <v>107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</row>
    <row r="6" spans="1:245" ht="19.5" customHeight="1">
      <c r="A6" s="40" t="s">
        <v>78</v>
      </c>
      <c r="B6" s="41" t="s">
        <v>79</v>
      </c>
      <c r="C6" s="42" t="s">
        <v>80</v>
      </c>
      <c r="D6" s="43"/>
      <c r="E6" s="39"/>
      <c r="F6" s="39"/>
      <c r="G6" s="39"/>
      <c r="H6" s="33"/>
      <c r="I6" s="6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</row>
    <row r="7" spans="1:245" ht="19.5" customHeight="1">
      <c r="A7" s="47"/>
      <c r="B7" s="42"/>
      <c r="C7" s="42"/>
      <c r="D7" s="43"/>
      <c r="E7" s="76"/>
      <c r="F7" s="33">
        <f>SUM(G7:H7)</f>
        <v>0</v>
      </c>
      <c r="G7" s="39"/>
      <c r="H7" s="98">
        <f>SUM(H8:H10)</f>
        <v>0</v>
      </c>
      <c r="I7" s="6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ht="19.5" customHeight="1">
      <c r="A8" s="99"/>
      <c r="B8" s="100"/>
      <c r="C8" s="100"/>
      <c r="D8" s="101"/>
      <c r="E8" s="39"/>
      <c r="F8" s="102"/>
      <c r="G8" s="39"/>
      <c r="H8" s="102"/>
      <c r="I8" s="6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19.5" customHeight="1">
      <c r="A9" s="99"/>
      <c r="B9" s="100"/>
      <c r="C9" s="100"/>
      <c r="D9" s="101"/>
      <c r="E9" s="39"/>
      <c r="F9" s="102"/>
      <c r="G9" s="39"/>
      <c r="H9" s="102"/>
      <c r="I9" s="6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</row>
    <row r="10" spans="1:245" ht="19.5" customHeight="1">
      <c r="A10" s="99"/>
      <c r="B10" s="100"/>
      <c r="C10" s="100"/>
      <c r="D10" s="103"/>
      <c r="E10" s="104"/>
      <c r="F10" s="105"/>
      <c r="G10" s="105"/>
      <c r="H10" s="105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19.5" customHeight="1">
      <c r="A11" s="59"/>
      <c r="B11" s="59"/>
      <c r="C11" s="59"/>
      <c r="D11" s="58"/>
      <c r="E11" s="58"/>
      <c r="F11" s="58"/>
      <c r="G11" s="58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</row>
    <row r="12" spans="1:245" ht="19.5" customHeight="1">
      <c r="A12" s="59"/>
      <c r="B12" s="59"/>
      <c r="C12" s="59"/>
      <c r="D12" s="59"/>
      <c r="E12" s="59"/>
      <c r="F12" s="59"/>
      <c r="G12" s="5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</row>
    <row r="13" spans="1:245" ht="19.5" customHeight="1">
      <c r="A13" s="59"/>
      <c r="B13" s="59"/>
      <c r="C13" s="59"/>
      <c r="D13" s="58"/>
      <c r="E13" s="58"/>
      <c r="F13" s="58"/>
      <c r="G13" s="58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</row>
    <row r="14" spans="1:245" ht="19.5" customHeight="1">
      <c r="A14" s="59"/>
      <c r="B14" s="59"/>
      <c r="C14" s="59"/>
      <c r="D14" s="58"/>
      <c r="E14" s="58"/>
      <c r="F14" s="58"/>
      <c r="G14" s="58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</row>
    <row r="15" spans="1:245" ht="19.5" customHeight="1">
      <c r="A15" s="59"/>
      <c r="B15" s="59"/>
      <c r="C15" s="59"/>
      <c r="D15" s="59"/>
      <c r="E15" s="59"/>
      <c r="F15" s="59"/>
      <c r="G15" s="59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</row>
    <row r="16" spans="1:245" ht="19.5" customHeight="1">
      <c r="A16" s="59"/>
      <c r="B16" s="59"/>
      <c r="C16" s="59"/>
      <c r="D16" s="59"/>
      <c r="E16" s="60"/>
      <c r="F16" s="60"/>
      <c r="G16" s="60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</row>
    <row r="17" spans="1:245" ht="19.5" customHeight="1">
      <c r="A17" s="59"/>
      <c r="B17" s="59"/>
      <c r="C17" s="59"/>
      <c r="D17" s="59"/>
      <c r="E17" s="60"/>
      <c r="F17" s="60"/>
      <c r="G17" s="60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</row>
    <row r="18" spans="1:245" ht="19.5" customHeight="1">
      <c r="A18" s="59"/>
      <c r="B18" s="59"/>
      <c r="C18" s="59"/>
      <c r="D18" s="59"/>
      <c r="E18" s="59"/>
      <c r="F18" s="59"/>
      <c r="G18" s="59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</row>
    <row r="19" spans="1:245" ht="19.5" customHeight="1">
      <c r="A19" s="59"/>
      <c r="B19" s="59"/>
      <c r="C19" s="59"/>
      <c r="D19" s="59"/>
      <c r="E19" s="61"/>
      <c r="F19" s="61"/>
      <c r="G19" s="61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</row>
    <row r="20" spans="1:245" ht="19.5" customHeight="1">
      <c r="A20" s="62"/>
      <c r="B20" s="62"/>
      <c r="C20" s="62"/>
      <c r="D20" s="62"/>
      <c r="E20" s="63"/>
      <c r="F20" s="63"/>
      <c r="G20" s="6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</row>
    <row r="21" spans="1:245" ht="19.5" customHeight="1">
      <c r="A21" s="64"/>
      <c r="B21" s="64"/>
      <c r="C21" s="64"/>
      <c r="D21" s="64"/>
      <c r="E21" s="64"/>
      <c r="F21" s="64"/>
      <c r="G21" s="64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 s="62"/>
      <c r="B22" s="62"/>
      <c r="C22" s="62"/>
      <c r="D22" s="62"/>
      <c r="E22" s="62"/>
      <c r="F22" s="62"/>
      <c r="G22" s="62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 s="66"/>
      <c r="B23" s="66"/>
      <c r="C23" s="66"/>
      <c r="D23" s="66"/>
      <c r="E23" s="66"/>
      <c r="F23" s="62"/>
      <c r="G23" s="62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 s="66"/>
      <c r="B24" s="66"/>
      <c r="C24" s="66"/>
      <c r="D24" s="66"/>
      <c r="E24" s="66"/>
      <c r="F24" s="62"/>
      <c r="G24" s="62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6"/>
      <c r="E25" s="66"/>
      <c r="F25" s="62"/>
      <c r="G25" s="62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2"/>
      <c r="G26" s="62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6"/>
      <c r="E27" s="66"/>
      <c r="F27" s="62"/>
      <c r="G27" s="62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6"/>
      <c r="E28" s="66"/>
      <c r="F28" s="62"/>
      <c r="G28" s="62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2"/>
      <c r="G29" s="62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6"/>
      <c r="E30" s="66"/>
      <c r="F30" s="62"/>
      <c r="G30" s="62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6"/>
      <c r="E31" s="66"/>
      <c r="F31" s="62"/>
      <c r="G31" s="62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2"/>
      <c r="G32" s="62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70"/>
      <c r="B1" s="70"/>
      <c r="C1" s="70"/>
      <c r="D1" s="70"/>
      <c r="E1" s="71"/>
      <c r="F1" s="70"/>
      <c r="G1" s="70"/>
      <c r="H1" s="72" t="s">
        <v>327</v>
      </c>
      <c r="I1" s="89"/>
    </row>
    <row r="2" spans="1:9" ht="25.5" customHeight="1">
      <c r="A2" s="26" t="s">
        <v>328</v>
      </c>
      <c r="B2" s="26"/>
      <c r="C2" s="26"/>
      <c r="D2" s="26"/>
      <c r="E2" s="26"/>
      <c r="F2" s="26"/>
      <c r="G2" s="26"/>
      <c r="H2" s="26"/>
      <c r="I2" s="89"/>
    </row>
    <row r="3" spans="1:9" ht="19.5" customHeight="1">
      <c r="A3" s="73" t="s">
        <v>5</v>
      </c>
      <c r="B3" s="74"/>
      <c r="C3" s="74"/>
      <c r="D3" s="74"/>
      <c r="E3" s="74"/>
      <c r="F3" s="74"/>
      <c r="G3" s="74"/>
      <c r="H3" s="29" t="s">
        <v>6</v>
      </c>
      <c r="I3" s="89"/>
    </row>
    <row r="4" spans="1:9" ht="19.5" customHeight="1">
      <c r="A4" s="38" t="s">
        <v>318</v>
      </c>
      <c r="B4" s="38" t="s">
        <v>319</v>
      </c>
      <c r="C4" s="33" t="s">
        <v>320</v>
      </c>
      <c r="D4" s="33"/>
      <c r="E4" s="33"/>
      <c r="F4" s="33"/>
      <c r="G4" s="33"/>
      <c r="H4" s="33"/>
      <c r="I4" s="89"/>
    </row>
    <row r="5" spans="1:9" ht="19.5" customHeight="1">
      <c r="A5" s="38"/>
      <c r="B5" s="38"/>
      <c r="C5" s="75" t="s">
        <v>58</v>
      </c>
      <c r="D5" s="76" t="s">
        <v>214</v>
      </c>
      <c r="E5" s="77" t="s">
        <v>321</v>
      </c>
      <c r="F5" s="78"/>
      <c r="G5" s="78"/>
      <c r="H5" s="79" t="s">
        <v>176</v>
      </c>
      <c r="I5" s="89"/>
    </row>
    <row r="6" spans="1:9" ht="33.75" customHeight="1">
      <c r="A6" s="44"/>
      <c r="B6" s="44"/>
      <c r="C6" s="80"/>
      <c r="D6" s="45"/>
      <c r="E6" s="81" t="s">
        <v>73</v>
      </c>
      <c r="F6" s="82" t="s">
        <v>322</v>
      </c>
      <c r="G6" s="83" t="s">
        <v>323</v>
      </c>
      <c r="H6" s="84"/>
      <c r="I6" s="89"/>
    </row>
    <row r="7" spans="1:9" ht="19.5" customHeight="1">
      <c r="A7" s="50"/>
      <c r="B7" s="51" t="s">
        <v>58</v>
      </c>
      <c r="C7" s="53"/>
      <c r="D7" s="85"/>
      <c r="E7" s="85"/>
      <c r="F7" s="85"/>
      <c r="G7" s="52"/>
      <c r="H7" s="86"/>
      <c r="I7" s="97"/>
    </row>
    <row r="8" spans="1:9" ht="19.5" customHeight="1">
      <c r="A8" s="50" t="s">
        <v>84</v>
      </c>
      <c r="B8" s="51" t="s">
        <v>5</v>
      </c>
      <c r="C8" s="53"/>
      <c r="D8" s="85"/>
      <c r="E8" s="85"/>
      <c r="F8" s="85"/>
      <c r="G8" s="52"/>
      <c r="H8" s="86"/>
      <c r="I8" s="97"/>
    </row>
    <row r="9" spans="1:9" ht="19.5" customHeight="1">
      <c r="A9" s="87"/>
      <c r="B9" s="87"/>
      <c r="C9" s="87"/>
      <c r="D9" s="87"/>
      <c r="E9" s="88"/>
      <c r="F9" s="87"/>
      <c r="G9" s="87"/>
      <c r="H9" s="89"/>
      <c r="I9" s="89"/>
    </row>
    <row r="10" spans="1:9" ht="19.5" customHeight="1">
      <c r="A10" s="90"/>
      <c r="B10" s="90"/>
      <c r="C10" s="90"/>
      <c r="D10" s="90"/>
      <c r="E10" s="91"/>
      <c r="F10" s="92"/>
      <c r="G10" s="92"/>
      <c r="H10" s="89"/>
      <c r="I10" s="94"/>
    </row>
    <row r="11" spans="1:9" ht="19.5" customHeight="1">
      <c r="A11" s="90"/>
      <c r="B11" s="90"/>
      <c r="C11" s="90"/>
      <c r="D11" s="90"/>
      <c r="E11" s="93"/>
      <c r="F11" s="90"/>
      <c r="G11" s="90"/>
      <c r="H11" s="94"/>
      <c r="I11" s="94"/>
    </row>
    <row r="12" spans="1:9" ht="19.5" customHeight="1">
      <c r="A12" s="90"/>
      <c r="B12" s="90"/>
      <c r="C12" s="90"/>
      <c r="D12" s="90"/>
      <c r="E12" s="93"/>
      <c r="F12" s="90"/>
      <c r="G12" s="90"/>
      <c r="H12" s="94"/>
      <c r="I12" s="94"/>
    </row>
    <row r="13" spans="1:9" ht="19.5" customHeight="1">
      <c r="A13" s="90"/>
      <c r="B13" s="90"/>
      <c r="C13" s="90"/>
      <c r="D13" s="90"/>
      <c r="E13" s="91"/>
      <c r="F13" s="90"/>
      <c r="G13" s="90"/>
      <c r="H13" s="94"/>
      <c r="I13" s="94"/>
    </row>
    <row r="14" spans="1:9" ht="19.5" customHeight="1">
      <c r="A14" s="90"/>
      <c r="B14" s="90"/>
      <c r="C14" s="90"/>
      <c r="D14" s="90"/>
      <c r="E14" s="91"/>
      <c r="F14" s="90"/>
      <c r="G14" s="90"/>
      <c r="H14" s="94"/>
      <c r="I14" s="94"/>
    </row>
    <row r="15" spans="1:9" ht="19.5" customHeight="1">
      <c r="A15" s="90"/>
      <c r="B15" s="90"/>
      <c r="C15" s="90"/>
      <c r="D15" s="90"/>
      <c r="E15" s="93"/>
      <c r="F15" s="90"/>
      <c r="G15" s="90"/>
      <c r="H15" s="94"/>
      <c r="I15" s="94"/>
    </row>
    <row r="16" spans="1:9" ht="19.5" customHeight="1">
      <c r="A16" s="90"/>
      <c r="B16" s="90"/>
      <c r="C16" s="90"/>
      <c r="D16" s="90"/>
      <c r="E16" s="93"/>
      <c r="F16" s="90"/>
      <c r="G16" s="90"/>
      <c r="H16" s="94"/>
      <c r="I16" s="94"/>
    </row>
    <row r="17" spans="1:9" ht="19.5" customHeight="1">
      <c r="A17" s="90"/>
      <c r="B17" s="90"/>
      <c r="C17" s="90"/>
      <c r="D17" s="90"/>
      <c r="E17" s="91"/>
      <c r="F17" s="90"/>
      <c r="G17" s="90"/>
      <c r="H17" s="94"/>
      <c r="I17" s="94"/>
    </row>
    <row r="18" spans="1:9" ht="19.5" customHeight="1">
      <c r="A18" s="90"/>
      <c r="B18" s="90"/>
      <c r="C18" s="90"/>
      <c r="D18" s="90"/>
      <c r="E18" s="91"/>
      <c r="F18" s="90"/>
      <c r="G18" s="90"/>
      <c r="H18" s="94"/>
      <c r="I18" s="94"/>
    </row>
    <row r="19" spans="1:9" ht="19.5" customHeight="1">
      <c r="A19" s="90"/>
      <c r="B19" s="90"/>
      <c r="C19" s="90"/>
      <c r="D19" s="90"/>
      <c r="E19" s="95"/>
      <c r="F19" s="90"/>
      <c r="G19" s="90"/>
      <c r="H19" s="94"/>
      <c r="I19" s="94"/>
    </row>
    <row r="20" spans="1:9" ht="19.5" customHeight="1">
      <c r="A20" s="90"/>
      <c r="B20" s="90"/>
      <c r="C20" s="90"/>
      <c r="D20" s="90"/>
      <c r="E20" s="93"/>
      <c r="F20" s="90"/>
      <c r="G20" s="90"/>
      <c r="H20" s="94"/>
      <c r="I20" s="94"/>
    </row>
    <row r="21" spans="1:9" ht="19.5" customHeight="1">
      <c r="A21" s="93"/>
      <c r="B21" s="93"/>
      <c r="C21" s="93"/>
      <c r="D21" s="93"/>
      <c r="E21" s="93"/>
      <c r="F21" s="90"/>
      <c r="G21" s="90"/>
      <c r="H21" s="94"/>
      <c r="I21" s="94"/>
    </row>
    <row r="22" spans="1:9" ht="19.5" customHeight="1">
      <c r="A22" s="94"/>
      <c r="B22" s="94"/>
      <c r="C22" s="94"/>
      <c r="D22" s="94"/>
      <c r="E22" s="96"/>
      <c r="F22" s="94"/>
      <c r="G22" s="94"/>
      <c r="H22" s="94"/>
      <c r="I22" s="94"/>
    </row>
    <row r="23" spans="1:9" ht="19.5" customHeight="1">
      <c r="A23" s="94"/>
      <c r="B23" s="94"/>
      <c r="C23" s="94"/>
      <c r="D23" s="94"/>
      <c r="E23" s="96"/>
      <c r="F23" s="94"/>
      <c r="G23" s="94"/>
      <c r="H23" s="94"/>
      <c r="I23" s="94"/>
    </row>
    <row r="24" spans="1:9" ht="19.5" customHeight="1">
      <c r="A24" s="94"/>
      <c r="B24" s="94"/>
      <c r="C24" s="94"/>
      <c r="D24" s="94"/>
      <c r="E24" s="96"/>
      <c r="F24" s="94"/>
      <c r="G24" s="94"/>
      <c r="H24" s="94"/>
      <c r="I24" s="94"/>
    </row>
    <row r="25" spans="1:9" ht="19.5" customHeight="1">
      <c r="A25" s="94"/>
      <c r="B25" s="94"/>
      <c r="C25" s="94"/>
      <c r="D25" s="94"/>
      <c r="E25" s="96"/>
      <c r="F25" s="94"/>
      <c r="G25" s="94"/>
      <c r="H25" s="94"/>
      <c r="I25" s="94"/>
    </row>
    <row r="26" spans="1:9" ht="19.5" customHeight="1">
      <c r="A26" s="94"/>
      <c r="B26" s="94"/>
      <c r="C26" s="94"/>
      <c r="D26" s="94"/>
      <c r="E26" s="96"/>
      <c r="F26" s="94"/>
      <c r="G26" s="94"/>
      <c r="H26" s="94"/>
      <c r="I26" s="94"/>
    </row>
    <row r="27" spans="1:9" ht="19.5" customHeight="1">
      <c r="A27" s="94"/>
      <c r="B27" s="94"/>
      <c r="C27" s="94"/>
      <c r="D27" s="94"/>
      <c r="E27" s="96"/>
      <c r="F27" s="94"/>
      <c r="G27" s="94"/>
      <c r="H27" s="94"/>
      <c r="I27" s="94"/>
    </row>
    <row r="28" spans="1:9" ht="19.5" customHeight="1">
      <c r="A28" s="94"/>
      <c r="B28" s="94"/>
      <c r="C28" s="94"/>
      <c r="D28" s="94"/>
      <c r="E28" s="96"/>
      <c r="F28" s="94"/>
      <c r="G28" s="94"/>
      <c r="H28" s="94"/>
      <c r="I28" s="94"/>
    </row>
    <row r="29" spans="1:9" ht="19.5" customHeight="1">
      <c r="A29" s="94"/>
      <c r="B29" s="94"/>
      <c r="C29" s="94"/>
      <c r="D29" s="94"/>
      <c r="E29" s="96"/>
      <c r="F29" s="94"/>
      <c r="G29" s="94"/>
      <c r="H29" s="94"/>
      <c r="I29" s="94"/>
    </row>
    <row r="30" spans="1:9" ht="19.5" customHeight="1">
      <c r="A30" s="94"/>
      <c r="B30" s="94"/>
      <c r="C30" s="94"/>
      <c r="D30" s="94"/>
      <c r="E30" s="96"/>
      <c r="F30" s="94"/>
      <c r="G30" s="94"/>
      <c r="H30" s="94"/>
      <c r="I30" s="94"/>
    </row>
    <row r="31" spans="1:9" ht="19.5" customHeight="1">
      <c r="A31" s="94"/>
      <c r="B31" s="94"/>
      <c r="C31" s="94"/>
      <c r="D31" s="94"/>
      <c r="E31" s="96"/>
      <c r="F31" s="94"/>
      <c r="G31" s="94"/>
      <c r="H31" s="94"/>
      <c r="I31" s="9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25" t="s">
        <v>329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</row>
    <row r="2" spans="1:245" ht="19.5" customHeight="1">
      <c r="A2" s="26" t="s">
        <v>330</v>
      </c>
      <c r="B2" s="26"/>
      <c r="C2" s="26"/>
      <c r="D2" s="26"/>
      <c r="E2" s="26"/>
      <c r="F2" s="26"/>
      <c r="G2" s="26"/>
      <c r="H2" s="2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</row>
    <row r="3" spans="1:245" ht="19.5" customHeight="1">
      <c r="A3" s="27" t="s">
        <v>5</v>
      </c>
      <c r="B3" s="27"/>
      <c r="C3" s="27"/>
      <c r="D3" s="27"/>
      <c r="E3" s="27"/>
      <c r="F3" s="28"/>
      <c r="G3" s="28"/>
      <c r="H3" s="29" t="s">
        <v>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</row>
    <row r="4" spans="1:245" ht="19.5" customHeight="1">
      <c r="A4" s="30" t="s">
        <v>57</v>
      </c>
      <c r="B4" s="30"/>
      <c r="C4" s="30"/>
      <c r="D4" s="31"/>
      <c r="E4" s="32"/>
      <c r="F4" s="33" t="s">
        <v>331</v>
      </c>
      <c r="G4" s="33"/>
      <c r="H4" s="33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</row>
    <row r="5" spans="1:245" ht="19.5" customHeight="1">
      <c r="A5" s="34" t="s">
        <v>68</v>
      </c>
      <c r="B5" s="35"/>
      <c r="C5" s="36"/>
      <c r="D5" s="37" t="s">
        <v>69</v>
      </c>
      <c r="E5" s="38" t="s">
        <v>110</v>
      </c>
      <c r="F5" s="39" t="s">
        <v>58</v>
      </c>
      <c r="G5" s="39" t="s">
        <v>106</v>
      </c>
      <c r="H5" s="33" t="s">
        <v>107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</row>
    <row r="6" spans="1:245" ht="19.5" customHeight="1">
      <c r="A6" s="40" t="s">
        <v>78</v>
      </c>
      <c r="B6" s="41" t="s">
        <v>79</v>
      </c>
      <c r="C6" s="42" t="s">
        <v>80</v>
      </c>
      <c r="D6" s="43"/>
      <c r="E6" s="44"/>
      <c r="F6" s="45"/>
      <c r="G6" s="45"/>
      <c r="H6" s="46"/>
      <c r="I6" s="6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</row>
    <row r="7" spans="1:245" ht="19.5" customHeight="1">
      <c r="A7" s="47"/>
      <c r="B7" s="42"/>
      <c r="C7" s="42"/>
      <c r="D7" s="43"/>
      <c r="E7" s="48" t="s">
        <v>58</v>
      </c>
      <c r="F7" s="45"/>
      <c r="G7" s="49"/>
      <c r="H7" s="46"/>
      <c r="I7" s="6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s="22" customFormat="1" ht="19.5" customHeight="1">
      <c r="A8" s="50"/>
      <c r="B8" s="50"/>
      <c r="C8" s="50"/>
      <c r="D8" s="50" t="s">
        <v>84</v>
      </c>
      <c r="E8" s="51" t="s">
        <v>5</v>
      </c>
      <c r="F8" s="52"/>
      <c r="G8" s="53"/>
      <c r="H8" s="52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</row>
    <row r="9" spans="1:245" ht="19.5" customHeight="1">
      <c r="A9" s="54"/>
      <c r="B9" s="54"/>
      <c r="C9" s="54"/>
      <c r="D9" s="55"/>
      <c r="E9" s="56"/>
      <c r="F9" s="56"/>
      <c r="G9" s="56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</row>
    <row r="10" spans="1:245" ht="19.5" customHeight="1">
      <c r="A10" s="57"/>
      <c r="B10" s="57"/>
      <c r="C10" s="57"/>
      <c r="D10" s="58"/>
      <c r="E10" s="58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</row>
    <row r="11" spans="1:245" ht="19.5" customHeight="1">
      <c r="A11" s="57"/>
      <c r="B11" s="57"/>
      <c r="C11" s="57"/>
      <c r="D11" s="57"/>
      <c r="E11" s="57"/>
      <c r="F11" s="57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</row>
    <row r="12" spans="1:245" ht="19.5" customHeight="1">
      <c r="A12" s="57"/>
      <c r="B12" s="57"/>
      <c r="C12" s="57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</row>
    <row r="13" spans="1:245" ht="19.5" customHeight="1">
      <c r="A13" s="57"/>
      <c r="B13" s="57"/>
      <c r="C13" s="57"/>
      <c r="D13" s="58"/>
      <c r="E13" s="58"/>
      <c r="F13" s="58"/>
      <c r="G13" s="58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</row>
    <row r="14" spans="1:245" ht="19.5" customHeight="1">
      <c r="A14" s="57"/>
      <c r="B14" s="57"/>
      <c r="C14" s="57"/>
      <c r="D14" s="57"/>
      <c r="E14" s="57"/>
      <c r="F14" s="57"/>
      <c r="G14" s="57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</row>
    <row r="15" spans="1:245" ht="19.5" customHeight="1">
      <c r="A15" s="57"/>
      <c r="B15" s="57"/>
      <c r="C15" s="57"/>
      <c r="D15" s="58"/>
      <c r="E15" s="58"/>
      <c r="F15" s="58"/>
      <c r="G15" s="58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</row>
    <row r="16" spans="1:245" ht="19.5" customHeight="1">
      <c r="A16" s="59"/>
      <c r="B16" s="57"/>
      <c r="C16" s="57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</row>
    <row r="17" spans="1:245" ht="19.5" customHeight="1">
      <c r="A17" s="59"/>
      <c r="B17" s="59"/>
      <c r="C17" s="57"/>
      <c r="D17" s="57"/>
      <c r="E17" s="59"/>
      <c r="F17" s="59"/>
      <c r="G17" s="59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</row>
    <row r="18" spans="1:245" ht="19.5" customHeight="1">
      <c r="A18" s="59"/>
      <c r="B18" s="59"/>
      <c r="C18" s="57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</row>
    <row r="19" spans="1:245" ht="19.5" customHeight="1">
      <c r="A19" s="57"/>
      <c r="B19" s="59"/>
      <c r="C19" s="57"/>
      <c r="D19" s="58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</row>
    <row r="20" spans="1:245" ht="19.5" customHeight="1">
      <c r="A20" s="57"/>
      <c r="B20" s="59"/>
      <c r="C20" s="59"/>
      <c r="D20" s="59"/>
      <c r="E20" s="59"/>
      <c r="F20" s="59"/>
      <c r="G20" s="59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</row>
    <row r="21" spans="1:245" ht="19.5" customHeight="1">
      <c r="A21" s="59"/>
      <c r="B21" s="59"/>
      <c r="C21" s="59"/>
      <c r="D21" s="58"/>
      <c r="E21" s="58"/>
      <c r="F21" s="58"/>
      <c r="G21" s="58"/>
      <c r="H21" s="58"/>
      <c r="I21" s="59"/>
      <c r="J21" s="5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</row>
    <row r="22" spans="1:245" ht="19.5" customHeight="1">
      <c r="A22" s="59"/>
      <c r="B22" s="59"/>
      <c r="C22" s="59"/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</row>
    <row r="23" spans="1:245" ht="19.5" customHeight="1">
      <c r="A23" s="59"/>
      <c r="B23" s="59"/>
      <c r="C23" s="59"/>
      <c r="D23" s="59"/>
      <c r="E23" s="59"/>
      <c r="F23" s="59"/>
      <c r="G23" s="59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</row>
    <row r="24" spans="1:245" ht="19.5" customHeight="1">
      <c r="A24" s="59"/>
      <c r="B24" s="59"/>
      <c r="C24" s="59"/>
      <c r="D24" s="58"/>
      <c r="E24" s="58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</row>
    <row r="25" spans="1:245" ht="19.5" customHeight="1">
      <c r="A25" s="59"/>
      <c r="B25" s="59"/>
      <c r="C25" s="59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</row>
    <row r="26" spans="1:245" ht="19.5" customHeight="1">
      <c r="A26" s="59"/>
      <c r="B26" s="59"/>
      <c r="C26" s="59"/>
      <c r="D26" s="59"/>
      <c r="E26" s="59"/>
      <c r="F26" s="59"/>
      <c r="G26" s="59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</row>
    <row r="27" spans="1:245" ht="19.5" customHeight="1">
      <c r="A27" s="59"/>
      <c r="B27" s="59"/>
      <c r="C27" s="59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</row>
    <row r="28" spans="1:245" ht="19.5" customHeight="1">
      <c r="A28" s="59"/>
      <c r="B28" s="59"/>
      <c r="C28" s="59"/>
      <c r="D28" s="58"/>
      <c r="E28" s="58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</row>
    <row r="29" spans="1:245" ht="19.5" customHeight="1">
      <c r="A29" s="59"/>
      <c r="B29" s="59"/>
      <c r="C29" s="59"/>
      <c r="D29" s="59"/>
      <c r="E29" s="59"/>
      <c r="F29" s="59"/>
      <c r="G29" s="59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</row>
    <row r="30" spans="1:245" ht="19.5" customHeight="1">
      <c r="A30" s="59"/>
      <c r="B30" s="59"/>
      <c r="C30" s="59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</row>
    <row r="31" spans="1:245" ht="19.5" customHeight="1">
      <c r="A31" s="59"/>
      <c r="B31" s="59"/>
      <c r="C31" s="59"/>
      <c r="D31" s="58"/>
      <c r="E31" s="58"/>
      <c r="F31" s="58"/>
      <c r="G31" s="58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</row>
    <row r="32" spans="1:245" ht="19.5" customHeight="1">
      <c r="A32" s="59"/>
      <c r="B32" s="59"/>
      <c r="C32" s="59"/>
      <c r="D32" s="59"/>
      <c r="E32" s="59"/>
      <c r="F32" s="59"/>
      <c r="G32" s="59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</row>
    <row r="33" spans="1:245" ht="19.5" customHeight="1">
      <c r="A33" s="59"/>
      <c r="B33" s="59"/>
      <c r="C33" s="59"/>
      <c r="D33" s="59"/>
      <c r="E33" s="60"/>
      <c r="F33" s="60"/>
      <c r="G33" s="60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</row>
    <row r="34" spans="1:245" ht="19.5" customHeight="1">
      <c r="A34" s="59"/>
      <c r="B34" s="59"/>
      <c r="C34" s="59"/>
      <c r="D34" s="59"/>
      <c r="E34" s="60"/>
      <c r="F34" s="60"/>
      <c r="G34" s="60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</row>
    <row r="35" spans="1:245" ht="19.5" customHeight="1">
      <c r="A35" s="59"/>
      <c r="B35" s="59"/>
      <c r="C35" s="59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</row>
    <row r="36" spans="1:245" ht="19.5" customHeight="1">
      <c r="A36" s="59"/>
      <c r="B36" s="59"/>
      <c r="C36" s="59"/>
      <c r="D36" s="59"/>
      <c r="E36" s="61"/>
      <c r="F36" s="61"/>
      <c r="G36" s="61"/>
      <c r="H36" s="5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</row>
    <row r="37" spans="1:245" ht="19.5" customHeight="1">
      <c r="A37" s="62"/>
      <c r="B37" s="62"/>
      <c r="C37" s="62"/>
      <c r="D37" s="62"/>
      <c r="E37" s="63"/>
      <c r="F37" s="63"/>
      <c r="G37" s="6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</row>
    <row r="38" spans="1:245" ht="19.5" customHeight="1">
      <c r="A38" s="64"/>
      <c r="B38" s="64"/>
      <c r="C38" s="64"/>
      <c r="D38" s="64"/>
      <c r="E38" s="64"/>
      <c r="F38" s="64"/>
      <c r="G38" s="64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</row>
    <row r="39" spans="1:245" ht="19.5" customHeight="1">
      <c r="A39" s="62"/>
      <c r="B39" s="62"/>
      <c r="C39" s="62"/>
      <c r="D39" s="62"/>
      <c r="E39" s="62"/>
      <c r="F39" s="62"/>
      <c r="G39" s="62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</row>
    <row r="40" spans="1:245" ht="19.5" customHeight="1">
      <c r="A40" s="66"/>
      <c r="B40" s="66"/>
      <c r="C40" s="66"/>
      <c r="D40" s="66"/>
      <c r="E40" s="66"/>
      <c r="F40" s="62"/>
      <c r="G40" s="62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</row>
    <row r="41" spans="1:245" ht="19.5" customHeight="1">
      <c r="A41" s="66"/>
      <c r="B41" s="66"/>
      <c r="C41" s="66"/>
      <c r="D41" s="66"/>
      <c r="E41" s="66"/>
      <c r="F41" s="62"/>
      <c r="G41" s="62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</row>
    <row r="42" spans="1:245" ht="19.5" customHeight="1">
      <c r="A42" s="66"/>
      <c r="B42" s="66"/>
      <c r="C42" s="66"/>
      <c r="D42" s="66"/>
      <c r="E42" s="66"/>
      <c r="F42" s="62"/>
      <c r="G42" s="62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</row>
    <row r="43" spans="1:245" ht="19.5" customHeight="1">
      <c r="A43" s="66"/>
      <c r="B43" s="66"/>
      <c r="C43" s="66"/>
      <c r="D43" s="66"/>
      <c r="E43" s="66"/>
      <c r="F43" s="62"/>
      <c r="G43" s="62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</row>
    <row r="44" spans="1:245" ht="19.5" customHeight="1">
      <c r="A44" s="66"/>
      <c r="B44" s="66"/>
      <c r="C44" s="66"/>
      <c r="D44" s="66"/>
      <c r="E44" s="66"/>
      <c r="F44" s="62"/>
      <c r="G44" s="62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</row>
    <row r="45" spans="1:245" ht="19.5" customHeight="1">
      <c r="A45" s="66"/>
      <c r="B45" s="66"/>
      <c r="C45" s="66"/>
      <c r="D45" s="66"/>
      <c r="E45" s="66"/>
      <c r="F45" s="62"/>
      <c r="G45" s="62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</row>
    <row r="46" spans="1:245" ht="19.5" customHeight="1">
      <c r="A46" s="66"/>
      <c r="B46" s="66"/>
      <c r="C46" s="66"/>
      <c r="D46" s="66"/>
      <c r="E46" s="66"/>
      <c r="F46" s="62"/>
      <c r="G46" s="62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</row>
    <row r="47" spans="1:245" ht="19.5" customHeight="1">
      <c r="A47" s="66"/>
      <c r="B47" s="66"/>
      <c r="C47" s="66"/>
      <c r="D47" s="66"/>
      <c r="E47" s="66"/>
      <c r="F47" s="62"/>
      <c r="G47" s="62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</row>
    <row r="48" spans="1:245" ht="19.5" customHeight="1">
      <c r="A48" s="66"/>
      <c r="B48" s="66"/>
      <c r="C48" s="66"/>
      <c r="D48" s="66"/>
      <c r="E48" s="66"/>
      <c r="F48" s="62"/>
      <c r="G48" s="62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</row>
    <row r="49" spans="1:245" ht="19.5" customHeight="1">
      <c r="A49" s="66"/>
      <c r="B49" s="66"/>
      <c r="C49" s="66"/>
      <c r="D49" s="66"/>
      <c r="E49" s="66"/>
      <c r="F49" s="62"/>
      <c r="G49" s="62"/>
      <c r="H49" s="6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41" sqref="D41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5">
      <c r="A1" s="2" t="s">
        <v>264</v>
      </c>
      <c r="B1" s="3"/>
      <c r="C1" s="3"/>
      <c r="D1" s="3"/>
      <c r="E1" s="4"/>
      <c r="F1" s="4"/>
      <c r="G1" s="4"/>
    </row>
    <row r="2" spans="1:7" ht="20.25" customHeight="1">
      <c r="A2" s="5" t="s">
        <v>332</v>
      </c>
      <c r="B2" s="5"/>
      <c r="C2" s="5"/>
      <c r="D2" s="5"/>
      <c r="E2" s="5"/>
      <c r="F2" s="5"/>
      <c r="G2" s="5"/>
    </row>
    <row r="3" spans="1:7" ht="27" customHeight="1">
      <c r="A3" s="6" t="s">
        <v>333</v>
      </c>
      <c r="B3" s="6"/>
      <c r="C3" s="6"/>
      <c r="D3" s="6"/>
      <c r="E3" s="6"/>
      <c r="F3" s="6"/>
      <c r="G3" s="6"/>
    </row>
    <row r="4" spans="1:7" s="1" customFormat="1" ht="14.25">
      <c r="A4" s="7" t="s">
        <v>334</v>
      </c>
      <c r="B4" s="8"/>
      <c r="C4" s="8"/>
      <c r="D4" s="9" t="s">
        <v>335</v>
      </c>
      <c r="E4" s="9"/>
      <c r="F4" s="9"/>
      <c r="G4" s="9"/>
    </row>
    <row r="5" spans="1:7" s="1" customFormat="1" ht="14.25">
      <c r="A5" s="7" t="s">
        <v>336</v>
      </c>
      <c r="B5" s="8"/>
      <c r="C5" s="8"/>
      <c r="D5" s="7" t="s">
        <v>5</v>
      </c>
      <c r="E5" s="8"/>
      <c r="F5" s="8"/>
      <c r="G5" s="10"/>
    </row>
    <row r="6" spans="1:7" s="1" customFormat="1" ht="14.25">
      <c r="A6" s="9" t="s">
        <v>337</v>
      </c>
      <c r="B6" s="11"/>
      <c r="C6" s="11"/>
      <c r="D6" s="12" t="s">
        <v>338</v>
      </c>
      <c r="E6" s="12"/>
      <c r="F6" s="12"/>
      <c r="G6" s="12"/>
    </row>
    <row r="7" spans="1:7" s="1" customFormat="1" ht="14.25">
      <c r="A7" s="11"/>
      <c r="B7" s="11"/>
      <c r="C7" s="11"/>
      <c r="D7" s="12" t="s">
        <v>339</v>
      </c>
      <c r="E7" s="12"/>
      <c r="F7" s="12"/>
      <c r="G7" s="12"/>
    </row>
    <row r="8" spans="1:7" s="1" customFormat="1" ht="14.25">
      <c r="A8" s="11"/>
      <c r="B8" s="11"/>
      <c r="C8" s="11"/>
      <c r="D8" s="12" t="s">
        <v>340</v>
      </c>
      <c r="E8" s="12"/>
      <c r="F8" s="12"/>
      <c r="G8" s="12"/>
    </row>
    <row r="9" spans="1:7" s="1" customFormat="1" ht="27" customHeight="1">
      <c r="A9" s="9" t="s">
        <v>341</v>
      </c>
      <c r="B9" s="9" t="s">
        <v>342</v>
      </c>
      <c r="C9" s="9"/>
      <c r="D9" s="9"/>
      <c r="E9" s="9"/>
      <c r="F9" s="9"/>
      <c r="G9" s="9"/>
    </row>
    <row r="10" spans="1:7" s="1" customFormat="1" ht="45.75" customHeight="1">
      <c r="A10" s="9"/>
      <c r="B10" s="13" t="s">
        <v>343</v>
      </c>
      <c r="C10" s="13"/>
      <c r="D10" s="13"/>
      <c r="E10" s="13"/>
      <c r="F10" s="13"/>
      <c r="G10" s="13"/>
    </row>
    <row r="11" spans="1:7" s="1" customFormat="1" ht="28.5">
      <c r="A11" s="9" t="s">
        <v>344</v>
      </c>
      <c r="B11" s="9" t="s">
        <v>345</v>
      </c>
      <c r="C11" s="9" t="s">
        <v>346</v>
      </c>
      <c r="D11" s="9" t="s">
        <v>347</v>
      </c>
      <c r="E11" s="9" t="s">
        <v>348</v>
      </c>
      <c r="F11" s="9"/>
      <c r="G11" s="9"/>
    </row>
    <row r="12" spans="1:7" s="1" customFormat="1" ht="14.25">
      <c r="A12" s="9"/>
      <c r="B12" s="14" t="s">
        <v>349</v>
      </c>
      <c r="C12" s="9" t="s">
        <v>350</v>
      </c>
      <c r="D12" s="15" t="s">
        <v>351</v>
      </c>
      <c r="E12" s="12" t="s">
        <v>352</v>
      </c>
      <c r="F12" s="12"/>
      <c r="G12" s="12"/>
    </row>
    <row r="13" spans="1:7" s="1" customFormat="1" ht="14.25">
      <c r="A13" s="9"/>
      <c r="B13" s="16"/>
      <c r="C13" s="9"/>
      <c r="D13" s="15" t="s">
        <v>353</v>
      </c>
      <c r="E13" s="12" t="s">
        <v>352</v>
      </c>
      <c r="F13" s="12"/>
      <c r="G13" s="12"/>
    </row>
    <row r="14" spans="1:7" s="1" customFormat="1" ht="14.25">
      <c r="A14" s="9"/>
      <c r="B14" s="16"/>
      <c r="C14" s="9"/>
      <c r="D14" s="15" t="s">
        <v>354</v>
      </c>
      <c r="E14" s="12" t="s">
        <v>352</v>
      </c>
      <c r="F14" s="12"/>
      <c r="G14" s="12"/>
    </row>
    <row r="15" spans="1:7" s="1" customFormat="1" ht="14.25">
      <c r="A15" s="9"/>
      <c r="B15" s="16"/>
      <c r="C15" s="9"/>
      <c r="D15" s="15" t="s">
        <v>355</v>
      </c>
      <c r="E15" s="12" t="s">
        <v>352</v>
      </c>
      <c r="F15" s="12"/>
      <c r="G15" s="12"/>
    </row>
    <row r="16" spans="1:7" s="1" customFormat="1" ht="14.25">
      <c r="A16" s="9"/>
      <c r="B16" s="16"/>
      <c r="C16" s="9"/>
      <c r="D16" s="15" t="s">
        <v>356</v>
      </c>
      <c r="E16" s="17" t="s">
        <v>352</v>
      </c>
      <c r="F16" s="18"/>
      <c r="G16" s="19"/>
    </row>
    <row r="17" spans="1:7" s="1" customFormat="1" ht="14.25">
      <c r="A17" s="9"/>
      <c r="B17" s="16"/>
      <c r="C17" s="9"/>
      <c r="D17" s="15" t="s">
        <v>357</v>
      </c>
      <c r="E17" s="17" t="s">
        <v>352</v>
      </c>
      <c r="F17" s="18"/>
      <c r="G17" s="19"/>
    </row>
    <row r="18" spans="1:7" s="1" customFormat="1" ht="14.25">
      <c r="A18" s="9"/>
      <c r="B18" s="16"/>
      <c r="C18" s="9"/>
      <c r="D18" s="15" t="s">
        <v>358</v>
      </c>
      <c r="E18" s="17" t="s">
        <v>359</v>
      </c>
      <c r="F18" s="18"/>
      <c r="G18" s="19"/>
    </row>
    <row r="19" spans="1:7" s="1" customFormat="1" ht="14.25">
      <c r="A19" s="9"/>
      <c r="B19" s="16"/>
      <c r="C19" s="9" t="s">
        <v>360</v>
      </c>
      <c r="D19" s="15" t="s">
        <v>361</v>
      </c>
      <c r="E19" s="12" t="s">
        <v>362</v>
      </c>
      <c r="F19" s="12"/>
      <c r="G19" s="12"/>
    </row>
    <row r="20" spans="1:7" s="1" customFormat="1" ht="14.25">
      <c r="A20" s="9"/>
      <c r="B20" s="16"/>
      <c r="C20" s="9" t="s">
        <v>363</v>
      </c>
      <c r="D20" s="15" t="s">
        <v>364</v>
      </c>
      <c r="E20" s="12" t="s">
        <v>365</v>
      </c>
      <c r="F20" s="12"/>
      <c r="G20" s="12"/>
    </row>
    <row r="21" spans="1:7" s="1" customFormat="1" ht="19.5" customHeight="1">
      <c r="A21" s="9"/>
      <c r="B21" s="16"/>
      <c r="C21" s="9" t="s">
        <v>366</v>
      </c>
      <c r="D21" s="15" t="s">
        <v>367</v>
      </c>
      <c r="E21" s="12" t="s">
        <v>368</v>
      </c>
      <c r="F21" s="12"/>
      <c r="G21" s="12"/>
    </row>
    <row r="22" spans="1:7" s="1" customFormat="1" ht="14.25">
      <c r="A22" s="9"/>
      <c r="B22" s="16"/>
      <c r="C22" s="9"/>
      <c r="D22" s="15" t="s">
        <v>369</v>
      </c>
      <c r="E22" s="12" t="s">
        <v>370</v>
      </c>
      <c r="F22" s="12"/>
      <c r="G22" s="12"/>
    </row>
    <row r="23" spans="1:7" s="1" customFormat="1" ht="14.25">
      <c r="A23" s="9"/>
      <c r="B23" s="16"/>
      <c r="C23" s="9"/>
      <c r="D23" s="15" t="s">
        <v>213</v>
      </c>
      <c r="E23" s="12" t="s">
        <v>371</v>
      </c>
      <c r="F23" s="12"/>
      <c r="G23" s="12"/>
    </row>
    <row r="24" spans="1:7" s="1" customFormat="1" ht="14.25">
      <c r="A24" s="9"/>
      <c r="B24" s="16"/>
      <c r="C24" s="9"/>
      <c r="D24" s="15" t="s">
        <v>174</v>
      </c>
      <c r="E24" s="12" t="s">
        <v>372</v>
      </c>
      <c r="F24" s="12"/>
      <c r="G24" s="12"/>
    </row>
    <row r="25" spans="1:7" s="1" customFormat="1" ht="14.25">
      <c r="A25" s="9"/>
      <c r="B25" s="16"/>
      <c r="C25" s="9"/>
      <c r="D25" s="15" t="s">
        <v>205</v>
      </c>
      <c r="E25" s="12" t="s">
        <v>373</v>
      </c>
      <c r="F25" s="12"/>
      <c r="G25" s="12"/>
    </row>
    <row r="26" spans="1:7" s="1" customFormat="1" ht="14.25">
      <c r="A26" s="9"/>
      <c r="B26" s="20"/>
      <c r="C26" s="9"/>
      <c r="D26" s="15" t="s">
        <v>374</v>
      </c>
      <c r="E26" s="12" t="s">
        <v>372</v>
      </c>
      <c r="F26" s="12"/>
      <c r="G26" s="12"/>
    </row>
    <row r="27" spans="1:7" s="1" customFormat="1" ht="28.5">
      <c r="A27" s="9"/>
      <c r="B27" s="9" t="s">
        <v>375</v>
      </c>
      <c r="C27" s="9" t="s">
        <v>376</v>
      </c>
      <c r="D27" s="1" t="s">
        <v>377</v>
      </c>
      <c r="E27" s="17" t="s">
        <v>378</v>
      </c>
      <c r="F27" s="18"/>
      <c r="G27" s="19"/>
    </row>
    <row r="28" spans="1:7" s="1" customFormat="1" ht="72" customHeight="1">
      <c r="A28" s="9"/>
      <c r="B28" s="9"/>
      <c r="C28" s="9" t="s">
        <v>379</v>
      </c>
      <c r="D28" s="15" t="s">
        <v>380</v>
      </c>
      <c r="E28" s="12" t="s">
        <v>381</v>
      </c>
      <c r="F28" s="12"/>
      <c r="G28" s="12"/>
    </row>
    <row r="29" spans="1:7" s="1" customFormat="1" ht="14.25">
      <c r="A29" s="9"/>
      <c r="B29" s="9" t="s">
        <v>382</v>
      </c>
      <c r="C29" s="9" t="s">
        <v>382</v>
      </c>
      <c r="D29" s="15" t="s">
        <v>383</v>
      </c>
      <c r="E29" s="21" t="s">
        <v>384</v>
      </c>
      <c r="F29" s="12"/>
      <c r="G29" s="12"/>
    </row>
    <row r="30" spans="1:7" s="1" customFormat="1" ht="14.25">
      <c r="A30" s="9"/>
      <c r="B30" s="9"/>
      <c r="C30" s="9"/>
      <c r="D30" s="15"/>
      <c r="E30" s="12"/>
      <c r="F30" s="12"/>
      <c r="G30" s="12"/>
    </row>
  </sheetData>
  <sheetProtection/>
  <mergeCells count="38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9:A10"/>
    <mergeCell ref="A11:A30"/>
    <mergeCell ref="B12:B26"/>
    <mergeCell ref="B27:B28"/>
    <mergeCell ref="B29:B30"/>
    <mergeCell ref="C12:C18"/>
    <mergeCell ref="C21:C26"/>
    <mergeCell ref="C29:C30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15" activePane="bottomRight" state="frozen"/>
      <selection pane="bottomRight" activeCell="C15" sqref="C15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39" customWidth="1"/>
  </cols>
  <sheetData>
    <row r="1" spans="1:28" ht="20.25" customHeight="1">
      <c r="A1" s="188"/>
      <c r="B1" s="188"/>
      <c r="C1" s="188"/>
      <c r="D1" s="231" t="s">
        <v>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ht="20.25" customHeight="1">
      <c r="A2" s="26" t="s">
        <v>4</v>
      </c>
      <c r="B2" s="26"/>
      <c r="C2" s="26"/>
      <c r="D2" s="26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28" ht="20.25" customHeight="1">
      <c r="A3" s="73" t="s">
        <v>5</v>
      </c>
      <c r="B3" s="73"/>
      <c r="C3" s="70"/>
      <c r="D3" s="29" t="s">
        <v>6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1:28" ht="20.25" customHeight="1">
      <c r="A4" s="189" t="s">
        <v>7</v>
      </c>
      <c r="B4" s="189"/>
      <c r="C4" s="190" t="s">
        <v>8</v>
      </c>
      <c r="D4" s="190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24.75" customHeight="1">
      <c r="A5" s="190" t="s">
        <v>9</v>
      </c>
      <c r="B5" s="190" t="s">
        <v>10</v>
      </c>
      <c r="C5" s="190" t="s">
        <v>9</v>
      </c>
      <c r="D5" s="190" t="s">
        <v>10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ht="20.25" customHeight="1">
      <c r="A6" s="204" t="s">
        <v>11</v>
      </c>
      <c r="B6" s="198">
        <v>8637584</v>
      </c>
      <c r="C6" s="204" t="s">
        <v>12</v>
      </c>
      <c r="D6" s="198">
        <v>7525980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ht="20.25" customHeight="1">
      <c r="A7" s="204" t="s">
        <v>13</v>
      </c>
      <c r="B7" s="198"/>
      <c r="C7" s="204" t="s">
        <v>14</v>
      </c>
      <c r="D7" s="19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ht="20.25" customHeight="1">
      <c r="A8" s="204" t="s">
        <v>15</v>
      </c>
      <c r="B8" s="198">
        <v>0</v>
      </c>
      <c r="C8" s="204" t="s">
        <v>16</v>
      </c>
      <c r="D8" s="19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</row>
    <row r="9" spans="1:28" ht="20.25" customHeight="1">
      <c r="A9" s="204" t="s">
        <v>17</v>
      </c>
      <c r="B9" s="198">
        <v>0</v>
      </c>
      <c r="C9" s="204" t="s">
        <v>18</v>
      </c>
      <c r="D9" s="19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</row>
    <row r="10" spans="1:28" ht="20.25" customHeight="1">
      <c r="A10" s="204" t="s">
        <v>19</v>
      </c>
      <c r="B10" s="198">
        <v>0</v>
      </c>
      <c r="C10" s="204" t="s">
        <v>20</v>
      </c>
      <c r="D10" s="19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</row>
    <row r="11" spans="1:28" ht="20.25" customHeight="1">
      <c r="A11" s="204" t="s">
        <v>21</v>
      </c>
      <c r="B11" s="198">
        <v>0</v>
      </c>
      <c r="C11" s="204" t="s">
        <v>22</v>
      </c>
      <c r="D11" s="19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</row>
    <row r="12" spans="1:28" ht="20.25" customHeight="1">
      <c r="A12" s="204"/>
      <c r="B12" s="198"/>
      <c r="C12" s="204" t="s">
        <v>23</v>
      </c>
      <c r="D12" s="19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1:28" ht="20.25" customHeight="1">
      <c r="A13" s="202"/>
      <c r="B13" s="198"/>
      <c r="C13" s="204" t="s">
        <v>24</v>
      </c>
      <c r="D13" s="198">
        <v>610481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</row>
    <row r="14" spans="1:28" ht="20.25" customHeight="1">
      <c r="A14" s="202"/>
      <c r="B14" s="198"/>
      <c r="C14" s="204" t="s">
        <v>25</v>
      </c>
      <c r="D14" s="19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</row>
    <row r="15" spans="1:28" ht="20.25" customHeight="1">
      <c r="A15" s="202"/>
      <c r="B15" s="198"/>
      <c r="C15" s="204" t="s">
        <v>26</v>
      </c>
      <c r="D15" s="198">
        <v>216014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ht="20.25" customHeight="1">
      <c r="A16" s="202"/>
      <c r="B16" s="198"/>
      <c r="C16" s="204" t="s">
        <v>27</v>
      </c>
      <c r="D16" s="19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ht="20.25" customHeight="1">
      <c r="A17" s="202"/>
      <c r="B17" s="198"/>
      <c r="C17" s="204" t="s">
        <v>28</v>
      </c>
      <c r="D17" s="232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</row>
    <row r="18" spans="1:28" ht="20.25" customHeight="1">
      <c r="A18" s="202"/>
      <c r="B18" s="198"/>
      <c r="C18" s="204" t="s">
        <v>29</v>
      </c>
      <c r="D18" s="19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</row>
    <row r="19" spans="1:28" ht="20.25" customHeight="1">
      <c r="A19" s="202"/>
      <c r="B19" s="198"/>
      <c r="C19" s="204" t="s">
        <v>30</v>
      </c>
      <c r="D19" s="19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</row>
    <row r="20" spans="1:28" ht="20.25" customHeight="1">
      <c r="A20" s="202"/>
      <c r="B20" s="198"/>
      <c r="C20" s="204" t="s">
        <v>31</v>
      </c>
      <c r="D20" s="19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ht="20.25" customHeight="1">
      <c r="A21" s="202"/>
      <c r="B21" s="198"/>
      <c r="C21" s="204" t="s">
        <v>32</v>
      </c>
      <c r="D21" s="19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</row>
    <row r="22" spans="1:28" ht="20.25" customHeight="1">
      <c r="A22" s="202"/>
      <c r="B22" s="198"/>
      <c r="C22" s="204" t="s">
        <v>33</v>
      </c>
      <c r="D22" s="19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ht="20.25" customHeight="1">
      <c r="A23" s="202"/>
      <c r="B23" s="198"/>
      <c r="C23" s="204" t="s">
        <v>34</v>
      </c>
      <c r="D23" s="19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ht="20.25" customHeight="1">
      <c r="A24" s="202"/>
      <c r="B24" s="198"/>
      <c r="C24" s="204" t="s">
        <v>35</v>
      </c>
      <c r="D24" s="19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</row>
    <row r="25" spans="1:28" ht="20.25" customHeight="1">
      <c r="A25" s="202"/>
      <c r="B25" s="198"/>
      <c r="C25" s="204" t="s">
        <v>36</v>
      </c>
      <c r="D25" s="198">
        <v>285109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</row>
    <row r="26" spans="1:28" ht="20.25" customHeight="1">
      <c r="A26" s="204"/>
      <c r="B26" s="198"/>
      <c r="C26" s="204" t="s">
        <v>37</v>
      </c>
      <c r="D26" s="198">
        <v>0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</row>
    <row r="27" spans="1:28" ht="20.25" customHeight="1">
      <c r="A27" s="204"/>
      <c r="B27" s="198"/>
      <c r="C27" s="204" t="s">
        <v>38</v>
      </c>
      <c r="D27" s="19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</row>
    <row r="28" spans="1:28" ht="20.25" customHeight="1">
      <c r="A28" s="204"/>
      <c r="B28" s="198"/>
      <c r="C28" s="204" t="s">
        <v>39</v>
      </c>
      <c r="D28" s="198">
        <v>0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</row>
    <row r="29" spans="1:28" ht="20.25" customHeight="1">
      <c r="A29" s="204"/>
      <c r="B29" s="198"/>
      <c r="C29" s="204" t="s">
        <v>40</v>
      </c>
      <c r="D29" s="198">
        <v>0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</row>
    <row r="30" spans="1:28" ht="20.25" customHeight="1">
      <c r="A30" s="204"/>
      <c r="B30" s="198"/>
      <c r="C30" s="204" t="s">
        <v>41</v>
      </c>
      <c r="D30" s="19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</row>
    <row r="31" spans="1:28" ht="20.25" customHeight="1">
      <c r="A31" s="204"/>
      <c r="B31" s="198"/>
      <c r="C31" s="204" t="s">
        <v>42</v>
      </c>
      <c r="D31" s="198">
        <v>0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</row>
    <row r="32" spans="1:28" ht="20.25" customHeight="1">
      <c r="A32" s="204"/>
      <c r="B32" s="198"/>
      <c r="C32" s="204" t="s">
        <v>43</v>
      </c>
      <c r="D32" s="198">
        <v>0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</row>
    <row r="33" spans="1:28" ht="20.25" customHeight="1">
      <c r="A33" s="204"/>
      <c r="B33" s="198"/>
      <c r="C33" s="204" t="s">
        <v>44</v>
      </c>
      <c r="D33" s="198">
        <v>0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</row>
    <row r="34" spans="1:28" ht="20.25" customHeight="1">
      <c r="A34" s="204"/>
      <c r="B34" s="198"/>
      <c r="C34" s="204" t="s">
        <v>45</v>
      </c>
      <c r="D34" s="198">
        <v>0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</row>
    <row r="35" spans="1:28" ht="20.25" customHeight="1">
      <c r="A35" s="204"/>
      <c r="B35" s="198"/>
      <c r="C35" s="204"/>
      <c r="D35" s="233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</row>
    <row r="36" spans="1:28" ht="20.25" customHeight="1">
      <c r="A36" s="190" t="s">
        <v>46</v>
      </c>
      <c r="B36" s="233">
        <f>SUM(B6:B35)</f>
        <v>8637584</v>
      </c>
      <c r="C36" s="190" t="s">
        <v>47</v>
      </c>
      <c r="D36" s="233">
        <f>SUM(D6:D34)</f>
        <v>8637584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</row>
    <row r="37" spans="1:28" ht="20.25" customHeight="1">
      <c r="A37" s="204" t="s">
        <v>48</v>
      </c>
      <c r="B37" s="198">
        <v>0</v>
      </c>
      <c r="C37" s="204" t="s">
        <v>49</v>
      </c>
      <c r="D37" s="198">
        <v>0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</row>
    <row r="38" spans="1:28" ht="20.25" customHeight="1">
      <c r="A38" s="204" t="s">
        <v>50</v>
      </c>
      <c r="B38" s="198"/>
      <c r="C38" s="204" t="s">
        <v>51</v>
      </c>
      <c r="D38" s="198">
        <v>0</v>
      </c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</row>
    <row r="39" spans="1:28" ht="20.25" customHeight="1">
      <c r="A39" s="204"/>
      <c r="B39" s="198"/>
      <c r="C39" s="204" t="s">
        <v>52</v>
      </c>
      <c r="D39" s="198">
        <v>0</v>
      </c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</row>
    <row r="40" spans="1:28" ht="20.25" customHeight="1">
      <c r="A40" s="204"/>
      <c r="B40" s="233"/>
      <c r="C40" s="204"/>
      <c r="D40" s="233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ht="20.25" customHeight="1">
      <c r="A41" s="190" t="s">
        <v>53</v>
      </c>
      <c r="B41" s="233">
        <f>SUM(B36:B38)</f>
        <v>8637584</v>
      </c>
      <c r="C41" s="190" t="s">
        <v>54</v>
      </c>
      <c r="D41" s="233">
        <f>SUM(D36,D37,D39)</f>
        <v>8637584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</row>
    <row r="42" spans="1:28" ht="20.25" customHeight="1">
      <c r="A42" s="215"/>
      <c r="B42" s="216"/>
      <c r="C42" s="217"/>
      <c r="D42" s="21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H11" sqref="H11:H1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45"/>
      <c r="T1" s="160" t="s">
        <v>55</v>
      </c>
    </row>
    <row r="2" spans="1:20" ht="19.5" customHeight="1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9.5" customHeight="1">
      <c r="A3" s="73" t="s">
        <v>5</v>
      </c>
      <c r="B3" s="27"/>
      <c r="C3" s="27"/>
      <c r="D3" s="27"/>
      <c r="E3" s="27"/>
      <c r="F3" s="74"/>
      <c r="G3" s="74"/>
      <c r="H3" s="74"/>
      <c r="I3" s="74"/>
      <c r="J3" s="132"/>
      <c r="K3" s="132"/>
      <c r="L3" s="132"/>
      <c r="M3" s="132"/>
      <c r="N3" s="132"/>
      <c r="O3" s="132"/>
      <c r="P3" s="132"/>
      <c r="Q3" s="132"/>
      <c r="R3" s="132"/>
      <c r="S3" s="62"/>
      <c r="T3" s="29" t="s">
        <v>6</v>
      </c>
    </row>
    <row r="4" spans="1:20" ht="19.5" customHeight="1">
      <c r="A4" s="34" t="s">
        <v>57</v>
      </c>
      <c r="B4" s="34"/>
      <c r="C4" s="34"/>
      <c r="D4" s="34"/>
      <c r="E4" s="34"/>
      <c r="F4" s="39" t="s">
        <v>58</v>
      </c>
      <c r="G4" s="33" t="s">
        <v>59</v>
      </c>
      <c r="H4" s="39" t="s">
        <v>60</v>
      </c>
      <c r="I4" s="39" t="s">
        <v>61</v>
      </c>
      <c r="J4" s="39" t="s">
        <v>62</v>
      </c>
      <c r="K4" s="39" t="s">
        <v>63</v>
      </c>
      <c r="L4" s="39"/>
      <c r="M4" s="141" t="s">
        <v>64</v>
      </c>
      <c r="N4" s="229" t="s">
        <v>65</v>
      </c>
      <c r="O4" s="229"/>
      <c r="P4" s="229"/>
      <c r="Q4" s="229"/>
      <c r="R4" s="229"/>
      <c r="S4" s="39" t="s">
        <v>66</v>
      </c>
      <c r="T4" s="39" t="s">
        <v>67</v>
      </c>
    </row>
    <row r="5" spans="1:20" ht="19.5" customHeight="1">
      <c r="A5" s="34" t="s">
        <v>68</v>
      </c>
      <c r="B5" s="34"/>
      <c r="C5" s="34"/>
      <c r="D5" s="39" t="s">
        <v>69</v>
      </c>
      <c r="E5" s="39" t="s">
        <v>70</v>
      </c>
      <c r="F5" s="39"/>
      <c r="G5" s="33"/>
      <c r="H5" s="39"/>
      <c r="I5" s="39"/>
      <c r="J5" s="39"/>
      <c r="K5" s="230" t="s">
        <v>71</v>
      </c>
      <c r="L5" s="39" t="s">
        <v>72</v>
      </c>
      <c r="M5" s="141"/>
      <c r="N5" s="39" t="s">
        <v>73</v>
      </c>
      <c r="O5" s="39" t="s">
        <v>74</v>
      </c>
      <c r="P5" s="39" t="s">
        <v>75</v>
      </c>
      <c r="Q5" s="39" t="s">
        <v>76</v>
      </c>
      <c r="R5" s="39" t="s">
        <v>77</v>
      </c>
      <c r="S5" s="39"/>
      <c r="T5" s="39"/>
    </row>
    <row r="6" spans="1:20" ht="30.75" customHeight="1">
      <c r="A6" s="228" t="s">
        <v>78</v>
      </c>
      <c r="B6" s="99" t="s">
        <v>79</v>
      </c>
      <c r="C6" s="228" t="s">
        <v>80</v>
      </c>
      <c r="D6" s="39"/>
      <c r="E6" s="39"/>
      <c r="F6" s="39"/>
      <c r="G6" s="33"/>
      <c r="H6" s="39"/>
      <c r="I6" s="39"/>
      <c r="J6" s="39"/>
      <c r="K6" s="230"/>
      <c r="L6" s="39"/>
      <c r="M6" s="141"/>
      <c r="N6" s="39"/>
      <c r="O6" s="39"/>
      <c r="P6" s="39"/>
      <c r="Q6" s="39"/>
      <c r="R6" s="39"/>
      <c r="S6" s="39"/>
      <c r="T6" s="39"/>
    </row>
    <row r="7" spans="1:20" ht="24" customHeight="1">
      <c r="A7" s="106"/>
      <c r="B7" s="106"/>
      <c r="C7" s="106"/>
      <c r="D7" s="106"/>
      <c r="E7" s="103" t="s">
        <v>58</v>
      </c>
      <c r="F7" s="52">
        <f aca="true" t="shared" si="0" ref="F7:T7">SUM(F8:F16)</f>
        <v>8637584</v>
      </c>
      <c r="G7" s="52">
        <f t="shared" si="0"/>
        <v>0</v>
      </c>
      <c r="H7" s="52">
        <f t="shared" si="0"/>
        <v>8637584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</row>
    <row r="8" spans="1:20" ht="24" customHeight="1">
      <c r="A8" s="103" t="s">
        <v>81</v>
      </c>
      <c r="B8" s="103" t="s">
        <v>82</v>
      </c>
      <c r="C8" s="103" t="s">
        <v>83</v>
      </c>
      <c r="D8" s="106" t="s">
        <v>84</v>
      </c>
      <c r="E8" s="128" t="s">
        <v>85</v>
      </c>
      <c r="F8" s="52">
        <f aca="true" t="shared" si="1" ref="F8:F16">G8+H8+I8+J8+K8+M8+N8+S8+T8</f>
        <v>2654660</v>
      </c>
      <c r="G8" s="52"/>
      <c r="H8" s="52">
        <v>2654660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24" customHeight="1">
      <c r="A9" s="103" t="s">
        <v>81</v>
      </c>
      <c r="B9" s="103" t="s">
        <v>82</v>
      </c>
      <c r="C9" s="103" t="s">
        <v>86</v>
      </c>
      <c r="D9" s="106" t="s">
        <v>84</v>
      </c>
      <c r="E9" s="128" t="s">
        <v>87</v>
      </c>
      <c r="F9" s="52">
        <f t="shared" si="1"/>
        <v>871320</v>
      </c>
      <c r="G9" s="52"/>
      <c r="H9" s="52">
        <v>871320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24" customHeight="1">
      <c r="A10" s="103" t="s">
        <v>81</v>
      </c>
      <c r="B10" s="103" t="s">
        <v>82</v>
      </c>
      <c r="C10" s="103" t="s">
        <v>88</v>
      </c>
      <c r="D10" s="106" t="s">
        <v>84</v>
      </c>
      <c r="E10" s="128" t="s">
        <v>89</v>
      </c>
      <c r="F10" s="52">
        <f t="shared" si="1"/>
        <v>4000000</v>
      </c>
      <c r="G10" s="52"/>
      <c r="H10" s="52">
        <v>4000000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24" customHeight="1">
      <c r="A11" s="103" t="s">
        <v>90</v>
      </c>
      <c r="B11" s="103" t="s">
        <v>91</v>
      </c>
      <c r="C11" s="103" t="s">
        <v>92</v>
      </c>
      <c r="D11" s="106" t="s">
        <v>84</v>
      </c>
      <c r="E11" s="128" t="s">
        <v>93</v>
      </c>
      <c r="F11" s="52">
        <f t="shared" si="1"/>
        <v>135300</v>
      </c>
      <c r="G11" s="52"/>
      <c r="H11" s="52">
        <v>135300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4" customHeight="1">
      <c r="A12" s="103" t="s">
        <v>90</v>
      </c>
      <c r="B12" s="103" t="s">
        <v>91</v>
      </c>
      <c r="C12" s="103" t="s">
        <v>91</v>
      </c>
      <c r="D12" s="106" t="s">
        <v>84</v>
      </c>
      <c r="E12" s="106" t="s">
        <v>94</v>
      </c>
      <c r="F12" s="52">
        <f t="shared" si="1"/>
        <v>475181</v>
      </c>
      <c r="G12" s="52"/>
      <c r="H12" s="52">
        <v>475181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24" customHeight="1">
      <c r="A13" s="103" t="s">
        <v>95</v>
      </c>
      <c r="B13" s="103" t="s">
        <v>96</v>
      </c>
      <c r="C13" s="103" t="s">
        <v>83</v>
      </c>
      <c r="D13" s="106" t="s">
        <v>84</v>
      </c>
      <c r="E13" s="106" t="s">
        <v>97</v>
      </c>
      <c r="F13" s="52">
        <f t="shared" si="1"/>
        <v>111348</v>
      </c>
      <c r="G13" s="52"/>
      <c r="H13" s="52">
        <v>111348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24" customHeight="1">
      <c r="A14" s="103" t="s">
        <v>95</v>
      </c>
      <c r="B14" s="103" t="s">
        <v>96</v>
      </c>
      <c r="C14" s="103" t="s">
        <v>98</v>
      </c>
      <c r="D14" s="106" t="s">
        <v>84</v>
      </c>
      <c r="E14" s="106" t="s">
        <v>99</v>
      </c>
      <c r="F14" s="52">
        <f t="shared" si="1"/>
        <v>59514</v>
      </c>
      <c r="G14" s="52"/>
      <c r="H14" s="52">
        <v>59514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24" customHeight="1">
      <c r="A15" s="103" t="s">
        <v>95</v>
      </c>
      <c r="B15" s="103" t="s">
        <v>96</v>
      </c>
      <c r="C15" s="103" t="s">
        <v>100</v>
      </c>
      <c r="D15" s="106" t="s">
        <v>84</v>
      </c>
      <c r="E15" s="106" t="s">
        <v>101</v>
      </c>
      <c r="F15" s="52">
        <f t="shared" si="1"/>
        <v>45152</v>
      </c>
      <c r="G15" s="52"/>
      <c r="H15" s="52">
        <v>45152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24" customHeight="1">
      <c r="A16" s="103" t="s">
        <v>102</v>
      </c>
      <c r="B16" s="103" t="s">
        <v>98</v>
      </c>
      <c r="C16" s="103" t="s">
        <v>83</v>
      </c>
      <c r="D16" s="106" t="s">
        <v>84</v>
      </c>
      <c r="E16" s="128" t="s">
        <v>103</v>
      </c>
      <c r="F16" s="52">
        <f t="shared" si="1"/>
        <v>285109</v>
      </c>
      <c r="G16" s="52"/>
      <c r="H16" s="52">
        <v>285109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70"/>
      <c r="B1" s="219"/>
      <c r="C1" s="219"/>
      <c r="D1" s="219"/>
      <c r="E1" s="219"/>
      <c r="F1" s="219"/>
      <c r="G1" s="219"/>
      <c r="H1" s="219"/>
      <c r="I1" s="219"/>
      <c r="J1" s="227" t="s">
        <v>104</v>
      </c>
    </row>
    <row r="2" spans="1:10" ht="19.5" customHeight="1">
      <c r="A2" s="26" t="s">
        <v>105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73" t="s">
        <v>5</v>
      </c>
      <c r="B3" s="73"/>
      <c r="C3" s="73"/>
      <c r="D3" s="73"/>
      <c r="E3" s="73"/>
      <c r="F3" s="220"/>
      <c r="G3" s="220"/>
      <c r="H3" s="220"/>
      <c r="I3" s="220"/>
      <c r="J3" s="29" t="s">
        <v>6</v>
      </c>
    </row>
    <row r="4" spans="1:10" ht="19.5" customHeight="1">
      <c r="A4" s="189" t="s">
        <v>57</v>
      </c>
      <c r="B4" s="189"/>
      <c r="C4" s="189"/>
      <c r="D4" s="189"/>
      <c r="E4" s="189"/>
      <c r="F4" s="221" t="s">
        <v>58</v>
      </c>
      <c r="G4" s="221" t="s">
        <v>106</v>
      </c>
      <c r="H4" s="222" t="s">
        <v>107</v>
      </c>
      <c r="I4" s="222" t="s">
        <v>108</v>
      </c>
      <c r="J4" s="222" t="s">
        <v>109</v>
      </c>
    </row>
    <row r="5" spans="1:10" ht="19.5" customHeight="1">
      <c r="A5" s="189" t="s">
        <v>68</v>
      </c>
      <c r="B5" s="189"/>
      <c r="C5" s="189"/>
      <c r="D5" s="222" t="s">
        <v>69</v>
      </c>
      <c r="E5" s="222" t="s">
        <v>110</v>
      </c>
      <c r="F5" s="221"/>
      <c r="G5" s="221"/>
      <c r="H5" s="222"/>
      <c r="I5" s="222"/>
      <c r="J5" s="222"/>
    </row>
    <row r="6" spans="1:10" ht="20.25" customHeight="1">
      <c r="A6" s="223" t="s">
        <v>78</v>
      </c>
      <c r="B6" s="223" t="s">
        <v>79</v>
      </c>
      <c r="C6" s="224" t="s">
        <v>80</v>
      </c>
      <c r="D6" s="222"/>
      <c r="E6" s="222"/>
      <c r="F6" s="221"/>
      <c r="G6" s="221"/>
      <c r="H6" s="222"/>
      <c r="I6" s="222"/>
      <c r="J6" s="222"/>
    </row>
    <row r="7" spans="1:10" ht="25.5" customHeight="1">
      <c r="A7" s="225"/>
      <c r="B7" s="225"/>
      <c r="C7" s="225"/>
      <c r="D7" s="225"/>
      <c r="E7" s="225" t="s">
        <v>58</v>
      </c>
      <c r="F7" s="226">
        <f>SUM(F8:F16)</f>
        <v>8637584</v>
      </c>
      <c r="G7" s="226">
        <f>SUM(G8:G16)</f>
        <v>4637584</v>
      </c>
      <c r="H7" s="226">
        <f>SUM(H8:H16)</f>
        <v>4000000</v>
      </c>
      <c r="I7" s="226">
        <f>SUM(I8:I16)</f>
        <v>0</v>
      </c>
      <c r="J7" s="226">
        <f>SUM(J8:J16)</f>
        <v>0</v>
      </c>
    </row>
    <row r="8" spans="1:10" ht="25.5" customHeight="1">
      <c r="A8" s="103" t="s">
        <v>81</v>
      </c>
      <c r="B8" s="103" t="s">
        <v>82</v>
      </c>
      <c r="C8" s="103" t="s">
        <v>83</v>
      </c>
      <c r="D8" s="106" t="s">
        <v>84</v>
      </c>
      <c r="E8" s="128" t="s">
        <v>85</v>
      </c>
      <c r="F8" s="126">
        <f>SUM(G8:J8)</f>
        <v>2654660</v>
      </c>
      <c r="G8" s="52">
        <v>2654660</v>
      </c>
      <c r="H8" s="205"/>
      <c r="I8" s="197"/>
      <c r="J8" s="197"/>
    </row>
    <row r="9" spans="1:10" ht="25.5" customHeight="1">
      <c r="A9" s="103" t="s">
        <v>81</v>
      </c>
      <c r="B9" s="103" t="s">
        <v>82</v>
      </c>
      <c r="C9" s="103" t="s">
        <v>86</v>
      </c>
      <c r="D9" s="106" t="s">
        <v>84</v>
      </c>
      <c r="E9" s="128" t="s">
        <v>87</v>
      </c>
      <c r="F9" s="126">
        <f>SUM(G9:J9)</f>
        <v>871320</v>
      </c>
      <c r="G9" s="52">
        <v>871320</v>
      </c>
      <c r="H9" s="226"/>
      <c r="I9" s="197"/>
      <c r="J9" s="197"/>
    </row>
    <row r="10" spans="1:10" ht="25.5" customHeight="1">
      <c r="A10" s="103" t="s">
        <v>81</v>
      </c>
      <c r="B10" s="103" t="s">
        <v>82</v>
      </c>
      <c r="C10" s="103" t="s">
        <v>88</v>
      </c>
      <c r="D10" s="106" t="s">
        <v>84</v>
      </c>
      <c r="E10" s="128" t="s">
        <v>89</v>
      </c>
      <c r="F10" s="126">
        <f aca="true" t="shared" si="0" ref="F10:F16">SUM(G10:J10)</f>
        <v>4000000</v>
      </c>
      <c r="G10" s="52"/>
      <c r="H10" s="226">
        <v>4000000</v>
      </c>
      <c r="I10" s="197"/>
      <c r="J10" s="197"/>
    </row>
    <row r="11" spans="1:10" ht="25.5" customHeight="1">
      <c r="A11" s="103" t="s">
        <v>90</v>
      </c>
      <c r="B11" s="103" t="s">
        <v>91</v>
      </c>
      <c r="C11" s="103" t="s">
        <v>92</v>
      </c>
      <c r="D11" s="106" t="s">
        <v>84</v>
      </c>
      <c r="E11" s="128" t="s">
        <v>93</v>
      </c>
      <c r="F11" s="126">
        <f t="shared" si="0"/>
        <v>135300</v>
      </c>
      <c r="G11" s="52">
        <v>135300</v>
      </c>
      <c r="H11" s="226"/>
      <c r="I11" s="197"/>
      <c r="J11" s="197"/>
    </row>
    <row r="12" spans="1:10" ht="25.5" customHeight="1">
      <c r="A12" s="103" t="s">
        <v>90</v>
      </c>
      <c r="B12" s="103" t="s">
        <v>91</v>
      </c>
      <c r="C12" s="103" t="s">
        <v>91</v>
      </c>
      <c r="D12" s="106" t="s">
        <v>84</v>
      </c>
      <c r="E12" s="106" t="s">
        <v>94</v>
      </c>
      <c r="F12" s="126">
        <f t="shared" si="0"/>
        <v>475181</v>
      </c>
      <c r="G12" s="52">
        <v>475181</v>
      </c>
      <c r="H12" s="226"/>
      <c r="I12" s="197"/>
      <c r="J12" s="197"/>
    </row>
    <row r="13" spans="1:10" ht="25.5" customHeight="1">
      <c r="A13" s="103" t="s">
        <v>95</v>
      </c>
      <c r="B13" s="103" t="s">
        <v>96</v>
      </c>
      <c r="C13" s="103" t="s">
        <v>83</v>
      </c>
      <c r="D13" s="106" t="s">
        <v>84</v>
      </c>
      <c r="E13" s="106" t="s">
        <v>97</v>
      </c>
      <c r="F13" s="126">
        <f t="shared" si="0"/>
        <v>111348</v>
      </c>
      <c r="G13" s="52">
        <v>111348</v>
      </c>
      <c r="H13" s="226"/>
      <c r="I13" s="197"/>
      <c r="J13" s="197"/>
    </row>
    <row r="14" spans="1:10" ht="25.5" customHeight="1">
      <c r="A14" s="103" t="s">
        <v>95</v>
      </c>
      <c r="B14" s="103" t="s">
        <v>96</v>
      </c>
      <c r="C14" s="103" t="s">
        <v>98</v>
      </c>
      <c r="D14" s="106" t="s">
        <v>84</v>
      </c>
      <c r="E14" s="106" t="s">
        <v>99</v>
      </c>
      <c r="F14" s="126">
        <f t="shared" si="0"/>
        <v>59514</v>
      </c>
      <c r="G14" s="52">
        <v>59514</v>
      </c>
      <c r="H14" s="226"/>
      <c r="I14" s="197"/>
      <c r="J14" s="197"/>
    </row>
    <row r="15" spans="1:10" ht="25.5" customHeight="1">
      <c r="A15" s="103" t="s">
        <v>95</v>
      </c>
      <c r="B15" s="103" t="s">
        <v>96</v>
      </c>
      <c r="C15" s="103" t="s">
        <v>100</v>
      </c>
      <c r="D15" s="106" t="s">
        <v>84</v>
      </c>
      <c r="E15" s="106" t="s">
        <v>101</v>
      </c>
      <c r="F15" s="126">
        <f t="shared" si="0"/>
        <v>45152</v>
      </c>
      <c r="G15" s="52">
        <v>45152</v>
      </c>
      <c r="H15" s="226"/>
      <c r="I15" s="197"/>
      <c r="J15" s="197"/>
    </row>
    <row r="16" spans="1:10" ht="25.5" customHeight="1">
      <c r="A16" s="103" t="s">
        <v>102</v>
      </c>
      <c r="B16" s="103" t="s">
        <v>98</v>
      </c>
      <c r="C16" s="103" t="s">
        <v>83</v>
      </c>
      <c r="D16" s="106" t="s">
        <v>84</v>
      </c>
      <c r="E16" s="128" t="s">
        <v>103</v>
      </c>
      <c r="F16" s="126">
        <f t="shared" si="0"/>
        <v>285109</v>
      </c>
      <c r="G16" s="52">
        <v>285109</v>
      </c>
      <c r="H16" s="205"/>
      <c r="I16" s="197"/>
      <c r="J16" s="19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10" sqref="A1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8"/>
      <c r="B1" s="188"/>
      <c r="C1" s="188"/>
      <c r="D1" s="188"/>
      <c r="E1" s="188"/>
      <c r="F1" s="188"/>
      <c r="G1" s="188"/>
      <c r="H1" s="72" t="s">
        <v>111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spans="1:34" ht="20.25" customHeight="1">
      <c r="A2" s="26" t="s">
        <v>112</v>
      </c>
      <c r="B2" s="26"/>
      <c r="C2" s="26"/>
      <c r="D2" s="26"/>
      <c r="E2" s="26"/>
      <c r="F2" s="26"/>
      <c r="G2" s="26"/>
      <c r="H2" s="26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</row>
    <row r="3" spans="1:34" ht="20.25" customHeight="1">
      <c r="A3" s="73" t="s">
        <v>5</v>
      </c>
      <c r="B3" s="73"/>
      <c r="C3" s="70"/>
      <c r="D3" s="70"/>
      <c r="E3" s="70"/>
      <c r="F3" s="70"/>
      <c r="G3" s="70"/>
      <c r="H3" s="29" t="s">
        <v>6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</row>
    <row r="4" spans="1:34" ht="20.25" customHeight="1">
      <c r="A4" s="189" t="s">
        <v>7</v>
      </c>
      <c r="B4" s="189"/>
      <c r="C4" s="189" t="s">
        <v>8</v>
      </c>
      <c r="D4" s="189"/>
      <c r="E4" s="189"/>
      <c r="F4" s="189"/>
      <c r="G4" s="189"/>
      <c r="H4" s="189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</row>
    <row r="5" spans="1:34" ht="20.25" customHeight="1">
      <c r="A5" s="190" t="s">
        <v>9</v>
      </c>
      <c r="B5" s="191" t="s">
        <v>10</v>
      </c>
      <c r="C5" s="190" t="s">
        <v>9</v>
      </c>
      <c r="D5" s="190" t="s">
        <v>58</v>
      </c>
      <c r="E5" s="191" t="s">
        <v>113</v>
      </c>
      <c r="F5" s="192" t="s">
        <v>114</v>
      </c>
      <c r="G5" s="190" t="s">
        <v>115</v>
      </c>
      <c r="H5" s="192" t="s">
        <v>116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</row>
    <row r="6" spans="1:34" ht="20.25" customHeight="1">
      <c r="A6" s="193" t="s">
        <v>117</v>
      </c>
      <c r="B6" s="194">
        <f>B7+B8</f>
        <v>8637584</v>
      </c>
      <c r="C6" s="195" t="s">
        <v>118</v>
      </c>
      <c r="D6" s="196">
        <f>SUM(E6:H6)</f>
        <v>8637584</v>
      </c>
      <c r="E6" s="196">
        <f>SUM(E7:E35)</f>
        <v>8637584</v>
      </c>
      <c r="F6" s="196">
        <f>SUM(F7:F35)</f>
        <v>0</v>
      </c>
      <c r="G6" s="194">
        <f>SUM(G7:G35)</f>
        <v>0</v>
      </c>
      <c r="H6" s="194">
        <f>SUM(H7:H35)</f>
        <v>0</v>
      </c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</row>
    <row r="7" spans="1:34" ht="20.25" customHeight="1">
      <c r="A7" s="193" t="s">
        <v>119</v>
      </c>
      <c r="B7" s="197">
        <v>8637584</v>
      </c>
      <c r="C7" s="195" t="s">
        <v>120</v>
      </c>
      <c r="D7" s="196">
        <f aca="true" t="shared" si="0" ref="D7:D35">SUM(E7:H7)</f>
        <v>7525980</v>
      </c>
      <c r="E7" s="198">
        <v>7525980</v>
      </c>
      <c r="F7" s="199">
        <v>0</v>
      </c>
      <c r="G7" s="200">
        <v>0</v>
      </c>
      <c r="H7" s="194">
        <v>0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</row>
    <row r="8" spans="1:34" ht="20.25" customHeight="1">
      <c r="A8" s="193" t="s">
        <v>121</v>
      </c>
      <c r="B8" s="197"/>
      <c r="C8" s="195" t="s">
        <v>122</v>
      </c>
      <c r="D8" s="196">
        <f t="shared" si="0"/>
        <v>0</v>
      </c>
      <c r="E8" s="199"/>
      <c r="F8" s="199">
        <v>0</v>
      </c>
      <c r="G8" s="200">
        <v>0</v>
      </c>
      <c r="H8" s="194">
        <v>0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</row>
    <row r="9" spans="1:34" ht="20.25" customHeight="1">
      <c r="A9" s="193" t="s">
        <v>123</v>
      </c>
      <c r="B9" s="197"/>
      <c r="C9" s="195" t="s">
        <v>124</v>
      </c>
      <c r="D9" s="196">
        <f t="shared" si="0"/>
        <v>0</v>
      </c>
      <c r="E9" s="199"/>
      <c r="F9" s="199">
        <v>0</v>
      </c>
      <c r="G9" s="200">
        <v>0</v>
      </c>
      <c r="H9" s="194">
        <v>0</v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</row>
    <row r="10" spans="1:34" ht="20.25" customHeight="1">
      <c r="A10" s="193" t="s">
        <v>125</v>
      </c>
      <c r="B10" s="201"/>
      <c r="C10" s="195" t="s">
        <v>126</v>
      </c>
      <c r="D10" s="196">
        <f t="shared" si="0"/>
        <v>0</v>
      </c>
      <c r="E10" s="199"/>
      <c r="F10" s="199">
        <v>0</v>
      </c>
      <c r="G10" s="200">
        <v>0</v>
      </c>
      <c r="H10" s="194">
        <v>0</v>
      </c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</row>
    <row r="11" spans="1:34" ht="20.25" customHeight="1">
      <c r="A11" s="193" t="s">
        <v>119</v>
      </c>
      <c r="B11" s="194"/>
      <c r="C11" s="195" t="s">
        <v>127</v>
      </c>
      <c r="D11" s="196">
        <f t="shared" si="0"/>
        <v>0</v>
      </c>
      <c r="E11" s="199"/>
      <c r="F11" s="199">
        <v>0</v>
      </c>
      <c r="G11" s="200">
        <v>0</v>
      </c>
      <c r="H11" s="194">
        <v>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</row>
    <row r="12" spans="1:34" ht="20.25" customHeight="1">
      <c r="A12" s="193" t="s">
        <v>121</v>
      </c>
      <c r="B12" s="194"/>
      <c r="C12" s="195" t="s">
        <v>128</v>
      </c>
      <c r="D12" s="196">
        <f t="shared" si="0"/>
        <v>0</v>
      </c>
      <c r="E12" s="199"/>
      <c r="F12" s="199">
        <v>0</v>
      </c>
      <c r="G12" s="200">
        <v>0</v>
      </c>
      <c r="H12" s="194">
        <v>0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</row>
    <row r="13" spans="1:34" ht="20.25" customHeight="1">
      <c r="A13" s="193" t="s">
        <v>123</v>
      </c>
      <c r="B13" s="194">
        <v>0</v>
      </c>
      <c r="C13" s="195" t="s">
        <v>129</v>
      </c>
      <c r="D13" s="196">
        <f t="shared" si="0"/>
        <v>0</v>
      </c>
      <c r="E13" s="199"/>
      <c r="F13" s="199">
        <v>0</v>
      </c>
      <c r="G13" s="200">
        <v>0</v>
      </c>
      <c r="H13" s="194">
        <v>0</v>
      </c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</row>
    <row r="14" spans="1:34" ht="20.25" customHeight="1">
      <c r="A14" s="193" t="s">
        <v>130</v>
      </c>
      <c r="B14" s="197">
        <v>0</v>
      </c>
      <c r="C14" s="195" t="s">
        <v>131</v>
      </c>
      <c r="D14" s="196">
        <f t="shared" si="0"/>
        <v>610481</v>
      </c>
      <c r="E14" s="198">
        <v>610481</v>
      </c>
      <c r="F14" s="199">
        <v>0</v>
      </c>
      <c r="G14" s="200">
        <v>0</v>
      </c>
      <c r="H14" s="194">
        <v>0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</row>
    <row r="15" spans="1:34" ht="20.25" customHeight="1">
      <c r="A15" s="202"/>
      <c r="B15" s="203"/>
      <c r="C15" s="204" t="s">
        <v>132</v>
      </c>
      <c r="D15" s="196">
        <f t="shared" si="0"/>
        <v>0</v>
      </c>
      <c r="E15" s="199"/>
      <c r="F15" s="199">
        <v>0</v>
      </c>
      <c r="G15" s="200">
        <v>0</v>
      </c>
      <c r="H15" s="194"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</row>
    <row r="16" spans="1:34" ht="20.25" customHeight="1">
      <c r="A16" s="202"/>
      <c r="B16" s="197"/>
      <c r="C16" s="204" t="s">
        <v>133</v>
      </c>
      <c r="D16" s="196">
        <f t="shared" si="0"/>
        <v>216014</v>
      </c>
      <c r="E16" s="198">
        <v>216014</v>
      </c>
      <c r="F16" s="199">
        <v>0</v>
      </c>
      <c r="G16" s="200">
        <v>0</v>
      </c>
      <c r="H16" s="194">
        <v>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</row>
    <row r="17" spans="1:34" ht="20.25" customHeight="1">
      <c r="A17" s="202"/>
      <c r="B17" s="197"/>
      <c r="C17" s="204" t="s">
        <v>134</v>
      </c>
      <c r="D17" s="196">
        <f t="shared" si="0"/>
        <v>0</v>
      </c>
      <c r="E17" s="199">
        <v>0</v>
      </c>
      <c r="F17" s="199">
        <v>0</v>
      </c>
      <c r="G17" s="200">
        <v>0</v>
      </c>
      <c r="H17" s="194">
        <v>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</row>
    <row r="18" spans="1:34" ht="20.25" customHeight="1">
      <c r="A18" s="202"/>
      <c r="B18" s="197"/>
      <c r="C18" s="204" t="s">
        <v>135</v>
      </c>
      <c r="D18" s="196">
        <f t="shared" si="0"/>
        <v>0</v>
      </c>
      <c r="E18" s="199">
        <v>0</v>
      </c>
      <c r="F18" s="205"/>
      <c r="G18" s="200">
        <v>0</v>
      </c>
      <c r="H18" s="194">
        <v>0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34" ht="20.25" customHeight="1">
      <c r="A19" s="202"/>
      <c r="B19" s="197"/>
      <c r="C19" s="204" t="s">
        <v>136</v>
      </c>
      <c r="D19" s="196">
        <f t="shared" si="0"/>
        <v>0</v>
      </c>
      <c r="E19" s="199">
        <v>0</v>
      </c>
      <c r="F19" s="199">
        <v>0</v>
      </c>
      <c r="G19" s="200">
        <v>0</v>
      </c>
      <c r="H19" s="194">
        <v>0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</row>
    <row r="20" spans="1:34" ht="20.25" customHeight="1">
      <c r="A20" s="202"/>
      <c r="B20" s="197"/>
      <c r="C20" s="204" t="s">
        <v>137</v>
      </c>
      <c r="D20" s="196">
        <f t="shared" si="0"/>
        <v>0</v>
      </c>
      <c r="E20" s="199">
        <v>0</v>
      </c>
      <c r="F20" s="199">
        <v>0</v>
      </c>
      <c r="G20" s="200">
        <v>0</v>
      </c>
      <c r="H20" s="194">
        <v>0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</row>
    <row r="21" spans="1:34" ht="20.25" customHeight="1">
      <c r="A21" s="202"/>
      <c r="B21" s="197"/>
      <c r="C21" s="204" t="s">
        <v>138</v>
      </c>
      <c r="D21" s="196">
        <f t="shared" si="0"/>
        <v>0</v>
      </c>
      <c r="E21" s="199">
        <v>0</v>
      </c>
      <c r="F21" s="199">
        <v>0</v>
      </c>
      <c r="G21" s="200">
        <v>0</v>
      </c>
      <c r="H21" s="194">
        <v>0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</row>
    <row r="22" spans="1:34" ht="20.25" customHeight="1">
      <c r="A22" s="202"/>
      <c r="B22" s="197"/>
      <c r="C22" s="204" t="s">
        <v>139</v>
      </c>
      <c r="D22" s="196">
        <f t="shared" si="0"/>
        <v>0</v>
      </c>
      <c r="E22" s="199">
        <v>0</v>
      </c>
      <c r="F22" s="199">
        <v>0</v>
      </c>
      <c r="G22" s="200">
        <v>0</v>
      </c>
      <c r="H22" s="194">
        <v>0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</row>
    <row r="23" spans="1:34" ht="20.25" customHeight="1">
      <c r="A23" s="202"/>
      <c r="B23" s="197"/>
      <c r="C23" s="204" t="s">
        <v>140</v>
      </c>
      <c r="D23" s="196">
        <f t="shared" si="0"/>
        <v>0</v>
      </c>
      <c r="E23" s="199">
        <v>0</v>
      </c>
      <c r="F23" s="199">
        <v>0</v>
      </c>
      <c r="G23" s="200">
        <v>0</v>
      </c>
      <c r="H23" s="194">
        <v>0</v>
      </c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</row>
    <row r="24" spans="1:34" ht="20.25" customHeight="1">
      <c r="A24" s="202"/>
      <c r="B24" s="197"/>
      <c r="C24" s="204" t="s">
        <v>141</v>
      </c>
      <c r="D24" s="196">
        <f t="shared" si="0"/>
        <v>0</v>
      </c>
      <c r="E24" s="199"/>
      <c r="F24" s="199">
        <v>0</v>
      </c>
      <c r="G24" s="200">
        <v>0</v>
      </c>
      <c r="H24" s="194">
        <v>0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</row>
    <row r="25" spans="1:34" ht="20.25" customHeight="1">
      <c r="A25" s="202"/>
      <c r="B25" s="197"/>
      <c r="C25" s="204" t="s">
        <v>142</v>
      </c>
      <c r="D25" s="196">
        <f t="shared" si="0"/>
        <v>0</v>
      </c>
      <c r="E25" s="199"/>
      <c r="F25" s="205"/>
      <c r="G25" s="200">
        <v>0</v>
      </c>
      <c r="H25" s="194">
        <v>0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</row>
    <row r="26" spans="1:34" ht="20.25" customHeight="1">
      <c r="A26" s="204"/>
      <c r="B26" s="197"/>
      <c r="C26" s="204" t="s">
        <v>143</v>
      </c>
      <c r="D26" s="196">
        <f t="shared" si="0"/>
        <v>285109</v>
      </c>
      <c r="E26" s="198">
        <v>285109</v>
      </c>
      <c r="F26" s="199">
        <v>0</v>
      </c>
      <c r="G26" s="200">
        <v>0</v>
      </c>
      <c r="H26" s="194">
        <v>0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</row>
    <row r="27" spans="1:34" ht="20.25" customHeight="1">
      <c r="A27" s="204"/>
      <c r="B27" s="197"/>
      <c r="C27" s="204" t="s">
        <v>144</v>
      </c>
      <c r="D27" s="196">
        <f t="shared" si="0"/>
        <v>0</v>
      </c>
      <c r="E27" s="199"/>
      <c r="F27" s="199">
        <v>0</v>
      </c>
      <c r="G27" s="200">
        <v>0</v>
      </c>
      <c r="H27" s="194">
        <v>0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</row>
    <row r="28" spans="1:34" ht="20.25" customHeight="1">
      <c r="A28" s="204"/>
      <c r="B28" s="197"/>
      <c r="C28" s="204" t="s">
        <v>145</v>
      </c>
      <c r="D28" s="196">
        <f t="shared" si="0"/>
        <v>0</v>
      </c>
      <c r="E28" s="199"/>
      <c r="F28" s="199">
        <v>0</v>
      </c>
      <c r="G28" s="200">
        <v>0</v>
      </c>
      <c r="H28" s="194">
        <v>0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</row>
    <row r="29" spans="1:34" ht="20.25" customHeight="1">
      <c r="A29" s="204"/>
      <c r="B29" s="197"/>
      <c r="C29" s="204" t="s">
        <v>146</v>
      </c>
      <c r="D29" s="196"/>
      <c r="E29" s="199"/>
      <c r="F29" s="199"/>
      <c r="G29" s="200"/>
      <c r="H29" s="194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</row>
    <row r="30" spans="1:34" ht="20.25" customHeight="1">
      <c r="A30" s="204"/>
      <c r="B30" s="197"/>
      <c r="C30" s="204" t="s">
        <v>147</v>
      </c>
      <c r="D30" s="196">
        <f t="shared" si="0"/>
        <v>0</v>
      </c>
      <c r="E30" s="199">
        <v>0</v>
      </c>
      <c r="F30" s="199">
        <v>0</v>
      </c>
      <c r="G30" s="200">
        <v>0</v>
      </c>
      <c r="H30" s="194">
        <v>0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</row>
    <row r="31" spans="1:34" ht="20.25" customHeight="1">
      <c r="A31" s="204"/>
      <c r="B31" s="197"/>
      <c r="C31" s="204" t="s">
        <v>148</v>
      </c>
      <c r="D31" s="196">
        <f t="shared" si="0"/>
        <v>0</v>
      </c>
      <c r="E31" s="199">
        <v>0</v>
      </c>
      <c r="F31" s="199">
        <v>0</v>
      </c>
      <c r="G31" s="200">
        <v>0</v>
      </c>
      <c r="H31" s="194">
        <v>0</v>
      </c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</row>
    <row r="32" spans="1:34" ht="20.25" customHeight="1">
      <c r="A32" s="204"/>
      <c r="B32" s="197"/>
      <c r="C32" s="204" t="s">
        <v>149</v>
      </c>
      <c r="D32" s="196">
        <f t="shared" si="0"/>
        <v>0</v>
      </c>
      <c r="E32" s="199">
        <v>0</v>
      </c>
      <c r="F32" s="199">
        <v>0</v>
      </c>
      <c r="G32" s="200">
        <v>0</v>
      </c>
      <c r="H32" s="194">
        <v>0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</row>
    <row r="33" spans="1:34" ht="20.25" customHeight="1">
      <c r="A33" s="204"/>
      <c r="B33" s="197"/>
      <c r="C33" s="204" t="s">
        <v>150</v>
      </c>
      <c r="D33" s="196">
        <f t="shared" si="0"/>
        <v>0</v>
      </c>
      <c r="E33" s="199">
        <v>0</v>
      </c>
      <c r="F33" s="199">
        <v>0</v>
      </c>
      <c r="G33" s="200">
        <v>0</v>
      </c>
      <c r="H33" s="194">
        <v>0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</row>
    <row r="34" spans="1:34" ht="20.25" customHeight="1">
      <c r="A34" s="204"/>
      <c r="B34" s="197"/>
      <c r="C34" s="204" t="s">
        <v>151</v>
      </c>
      <c r="D34" s="196">
        <f t="shared" si="0"/>
        <v>0</v>
      </c>
      <c r="E34" s="199">
        <v>0</v>
      </c>
      <c r="F34" s="199">
        <v>0</v>
      </c>
      <c r="G34" s="200">
        <v>0</v>
      </c>
      <c r="H34" s="194">
        <v>0</v>
      </c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</row>
    <row r="35" spans="1:34" ht="20.25" customHeight="1">
      <c r="A35" s="204"/>
      <c r="B35" s="197"/>
      <c r="C35" s="204" t="s">
        <v>152</v>
      </c>
      <c r="D35" s="196">
        <f t="shared" si="0"/>
        <v>0</v>
      </c>
      <c r="E35" s="206">
        <v>0</v>
      </c>
      <c r="F35" s="206">
        <v>0</v>
      </c>
      <c r="G35" s="207">
        <v>0</v>
      </c>
      <c r="H35" s="197">
        <v>0</v>
      </c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</row>
    <row r="36" spans="1:34" ht="20.25" customHeight="1">
      <c r="A36" s="190"/>
      <c r="B36" s="208"/>
      <c r="C36" s="190"/>
      <c r="D36" s="209"/>
      <c r="E36" s="210"/>
      <c r="F36" s="210"/>
      <c r="G36" s="211"/>
      <c r="H36" s="211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</row>
    <row r="37" spans="1:34" ht="20.25" customHeight="1">
      <c r="A37" s="204"/>
      <c r="B37" s="197"/>
      <c r="C37" s="204" t="s">
        <v>153</v>
      </c>
      <c r="D37" s="212">
        <f>SUM(E37:H37)</f>
        <v>0</v>
      </c>
      <c r="E37" s="206">
        <v>0</v>
      </c>
      <c r="F37" s="206">
        <v>0</v>
      </c>
      <c r="G37" s="207">
        <v>0</v>
      </c>
      <c r="H37" s="197">
        <v>0</v>
      </c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</row>
    <row r="38" spans="1:34" ht="20.25" customHeight="1">
      <c r="A38" s="204"/>
      <c r="B38" s="209"/>
      <c r="C38" s="204"/>
      <c r="D38" s="209"/>
      <c r="E38" s="213"/>
      <c r="F38" s="213"/>
      <c r="G38" s="214"/>
      <c r="H38" s="214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20.25" customHeight="1">
      <c r="A39" s="190" t="s">
        <v>53</v>
      </c>
      <c r="B39" s="209">
        <f>SUM(B6,B10)</f>
        <v>8637584</v>
      </c>
      <c r="C39" s="190" t="s">
        <v>54</v>
      </c>
      <c r="D39" s="212">
        <f>SUM(E39:H39)</f>
        <v>8637584</v>
      </c>
      <c r="E39" s="209">
        <f>SUM(E7:E37)</f>
        <v>8637584</v>
      </c>
      <c r="F39" s="209">
        <f>SUM(F7:F37)</f>
        <v>0</v>
      </c>
      <c r="G39" s="208">
        <f>SUM(G7:G37)</f>
        <v>0</v>
      </c>
      <c r="H39" s="208">
        <f>SUM(H7:H37)</f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0.25" customHeight="1">
      <c r="A40" s="215"/>
      <c r="B40" s="216"/>
      <c r="C40" s="217"/>
      <c r="D40" s="217"/>
      <c r="E40" s="217"/>
      <c r="F40" s="217"/>
      <c r="G40" s="217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3"/>
  <sheetViews>
    <sheetView showZeros="0" workbookViewId="0" topLeftCell="A1">
      <selection activeCell="D28" sqref="D2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65"/>
      <c r="AN1" s="65"/>
      <c r="AO1" s="182" t="s">
        <v>154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</row>
    <row r="2" spans="1:253" ht="19.5" customHeight="1">
      <c r="A2" s="162" t="s">
        <v>155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81"/>
      <c r="AN2" s="181"/>
      <c r="AO2" s="181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</row>
    <row r="3" spans="1:253" ht="19.5" customHeight="1">
      <c r="A3" s="27" t="s">
        <v>5</v>
      </c>
      <c r="B3" s="27"/>
      <c r="C3" s="27"/>
      <c r="D3" s="27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2"/>
      <c r="AJ3" s="62"/>
      <c r="AK3" s="62"/>
      <c r="AL3" s="62"/>
      <c r="AM3" s="65"/>
      <c r="AN3" s="65"/>
      <c r="AO3" s="183" t="s">
        <v>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ht="19.5" customHeight="1">
      <c r="A4" s="34" t="s">
        <v>57</v>
      </c>
      <c r="B4" s="34"/>
      <c r="C4" s="163"/>
      <c r="D4" s="164"/>
      <c r="E4" s="165" t="s">
        <v>156</v>
      </c>
      <c r="F4" s="166" t="s">
        <v>157</v>
      </c>
      <c r="G4" s="167"/>
      <c r="H4" s="167"/>
      <c r="I4" s="167"/>
      <c r="J4" s="167"/>
      <c r="K4" s="167"/>
      <c r="L4" s="167"/>
      <c r="M4" s="167"/>
      <c r="N4" s="167"/>
      <c r="O4" s="176"/>
      <c r="P4" s="177" t="s">
        <v>158</v>
      </c>
      <c r="Q4" s="167"/>
      <c r="R4" s="167"/>
      <c r="S4" s="167"/>
      <c r="T4" s="167"/>
      <c r="U4" s="167"/>
      <c r="V4" s="176"/>
      <c r="W4" s="179"/>
      <c r="X4" s="179"/>
      <c r="Y4" s="179"/>
      <c r="Z4" s="177" t="s">
        <v>159</v>
      </c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ht="19.5" customHeight="1">
      <c r="A5" s="117" t="s">
        <v>68</v>
      </c>
      <c r="B5" s="117"/>
      <c r="C5" s="38" t="s">
        <v>69</v>
      </c>
      <c r="D5" s="38" t="s">
        <v>110</v>
      </c>
      <c r="E5" s="165"/>
      <c r="F5" s="168" t="s">
        <v>58</v>
      </c>
      <c r="G5" s="169" t="s">
        <v>160</v>
      </c>
      <c r="H5" s="170"/>
      <c r="I5" s="170"/>
      <c r="J5" s="169" t="s">
        <v>161</v>
      </c>
      <c r="K5" s="170"/>
      <c r="L5" s="170"/>
      <c r="M5" s="169" t="s">
        <v>162</v>
      </c>
      <c r="N5" s="170"/>
      <c r="O5" s="178"/>
      <c r="P5" s="168" t="s">
        <v>58</v>
      </c>
      <c r="Q5" s="169" t="s">
        <v>160</v>
      </c>
      <c r="R5" s="170"/>
      <c r="S5" s="170"/>
      <c r="T5" s="169" t="s">
        <v>161</v>
      </c>
      <c r="U5" s="170"/>
      <c r="V5" s="178"/>
      <c r="W5" s="180" t="s">
        <v>115</v>
      </c>
      <c r="X5" s="180"/>
      <c r="Y5" s="180"/>
      <c r="Z5" s="168" t="s">
        <v>58</v>
      </c>
      <c r="AA5" s="169" t="s">
        <v>160</v>
      </c>
      <c r="AB5" s="170"/>
      <c r="AC5" s="170"/>
      <c r="AD5" s="169" t="s">
        <v>161</v>
      </c>
      <c r="AE5" s="170"/>
      <c r="AF5" s="170"/>
      <c r="AG5" s="169" t="s">
        <v>162</v>
      </c>
      <c r="AH5" s="170"/>
      <c r="AI5" s="170"/>
      <c r="AJ5" s="169" t="s">
        <v>163</v>
      </c>
      <c r="AK5" s="170"/>
      <c r="AL5" s="170"/>
      <c r="AM5" s="169" t="s">
        <v>116</v>
      </c>
      <c r="AN5" s="170"/>
      <c r="AO5" s="170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ht="29.25" customHeight="1">
      <c r="A6" s="45" t="s">
        <v>78</v>
      </c>
      <c r="B6" s="45" t="s">
        <v>79</v>
      </c>
      <c r="C6" s="44"/>
      <c r="D6" s="44"/>
      <c r="E6" s="171"/>
      <c r="F6" s="172"/>
      <c r="G6" s="173" t="s">
        <v>73</v>
      </c>
      <c r="H6" s="174" t="s">
        <v>106</v>
      </c>
      <c r="I6" s="174" t="s">
        <v>107</v>
      </c>
      <c r="J6" s="173" t="s">
        <v>73</v>
      </c>
      <c r="K6" s="174" t="s">
        <v>106</v>
      </c>
      <c r="L6" s="174" t="s">
        <v>107</v>
      </c>
      <c r="M6" s="173" t="s">
        <v>73</v>
      </c>
      <c r="N6" s="174" t="s">
        <v>106</v>
      </c>
      <c r="O6" s="44" t="s">
        <v>107</v>
      </c>
      <c r="P6" s="172"/>
      <c r="Q6" s="173" t="s">
        <v>73</v>
      </c>
      <c r="R6" s="45" t="s">
        <v>106</v>
      </c>
      <c r="S6" s="45" t="s">
        <v>107</v>
      </c>
      <c r="T6" s="173" t="s">
        <v>73</v>
      </c>
      <c r="U6" s="45" t="s">
        <v>106</v>
      </c>
      <c r="V6" s="44" t="s">
        <v>107</v>
      </c>
      <c r="W6" s="45" t="s">
        <v>73</v>
      </c>
      <c r="X6" s="45" t="s">
        <v>106</v>
      </c>
      <c r="Y6" s="45" t="s">
        <v>107</v>
      </c>
      <c r="Z6" s="172"/>
      <c r="AA6" s="173" t="s">
        <v>73</v>
      </c>
      <c r="AB6" s="45" t="s">
        <v>106</v>
      </c>
      <c r="AC6" s="45" t="s">
        <v>107</v>
      </c>
      <c r="AD6" s="173" t="s">
        <v>73</v>
      </c>
      <c r="AE6" s="45" t="s">
        <v>106</v>
      </c>
      <c r="AF6" s="45" t="s">
        <v>107</v>
      </c>
      <c r="AG6" s="173" t="s">
        <v>73</v>
      </c>
      <c r="AH6" s="174" t="s">
        <v>106</v>
      </c>
      <c r="AI6" s="174" t="s">
        <v>107</v>
      </c>
      <c r="AJ6" s="173" t="s">
        <v>73</v>
      </c>
      <c r="AK6" s="174" t="s">
        <v>106</v>
      </c>
      <c r="AL6" s="174" t="s">
        <v>107</v>
      </c>
      <c r="AM6" s="173" t="s">
        <v>73</v>
      </c>
      <c r="AN6" s="174" t="s">
        <v>106</v>
      </c>
      <c r="AO6" s="174" t="s">
        <v>107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19.5" customHeight="1">
      <c r="A7" s="124"/>
      <c r="B7" s="124"/>
      <c r="C7" s="50"/>
      <c r="D7" s="50" t="s">
        <v>58</v>
      </c>
      <c r="E7" s="85">
        <f aca="true" t="shared" si="0" ref="E7:E16">F7+P7+Z7</f>
        <v>8637584</v>
      </c>
      <c r="F7" s="85">
        <f aca="true" t="shared" si="1" ref="F7:F16">G7+J7+M7</f>
        <v>8637584</v>
      </c>
      <c r="G7" s="85">
        <f>H7+I7</f>
        <v>8637584</v>
      </c>
      <c r="H7" s="85">
        <f>H8+H14+H20</f>
        <v>4637584</v>
      </c>
      <c r="I7" s="85">
        <f>I8+I14+I20</f>
        <v>4000000</v>
      </c>
      <c r="J7" s="52">
        <v>0</v>
      </c>
      <c r="K7" s="85">
        <v>0</v>
      </c>
      <c r="L7" s="52">
        <v>0</v>
      </c>
      <c r="M7" s="53">
        <v>0</v>
      </c>
      <c r="N7" s="85">
        <v>0</v>
      </c>
      <c r="O7" s="52">
        <v>0</v>
      </c>
      <c r="P7" s="53">
        <v>0</v>
      </c>
      <c r="Q7" s="85">
        <v>0</v>
      </c>
      <c r="R7" s="85">
        <v>0</v>
      </c>
      <c r="S7" s="52">
        <v>0</v>
      </c>
      <c r="T7" s="53">
        <v>0</v>
      </c>
      <c r="U7" s="85">
        <v>0</v>
      </c>
      <c r="V7" s="85">
        <v>0</v>
      </c>
      <c r="W7" s="52">
        <v>0</v>
      </c>
      <c r="X7" s="53">
        <v>0</v>
      </c>
      <c r="Y7" s="52">
        <v>0</v>
      </c>
      <c r="Z7" s="53"/>
      <c r="AA7" s="85"/>
      <c r="AB7" s="85"/>
      <c r="AC7" s="52"/>
      <c r="AD7" s="53">
        <v>0</v>
      </c>
      <c r="AE7" s="85">
        <v>0</v>
      </c>
      <c r="AF7" s="52">
        <v>0</v>
      </c>
      <c r="AG7" s="53">
        <v>0</v>
      </c>
      <c r="AH7" s="85">
        <v>0</v>
      </c>
      <c r="AI7" s="52">
        <v>0</v>
      </c>
      <c r="AJ7" s="53">
        <v>1000.32</v>
      </c>
      <c r="AK7" s="85">
        <v>0</v>
      </c>
      <c r="AL7" s="52">
        <v>1000.32</v>
      </c>
      <c r="AM7" s="53">
        <v>0</v>
      </c>
      <c r="AN7" s="85">
        <v>0</v>
      </c>
      <c r="AO7" s="52">
        <v>0</v>
      </c>
      <c r="AP7" s="184"/>
      <c r="AQ7" s="185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</row>
    <row r="8" spans="1:253" ht="19.5" customHeight="1">
      <c r="A8" s="124"/>
      <c r="B8" s="124"/>
      <c r="C8" s="50"/>
      <c r="D8" s="50" t="s">
        <v>164</v>
      </c>
      <c r="E8" s="85">
        <f t="shared" si="0"/>
        <v>3796209</v>
      </c>
      <c r="F8" s="85">
        <f t="shared" si="1"/>
        <v>3796209</v>
      </c>
      <c r="G8" s="85">
        <f aca="true" t="shared" si="2" ref="G8:G16">SUM(H8:I8)</f>
        <v>3796209</v>
      </c>
      <c r="H8" s="85">
        <f>SUM(H9:H13)</f>
        <v>3796209</v>
      </c>
      <c r="I8" s="52">
        <f>SUM(I9:I13)</f>
        <v>0</v>
      </c>
      <c r="J8" s="52">
        <v>0</v>
      </c>
      <c r="K8" s="85">
        <v>0</v>
      </c>
      <c r="L8" s="52">
        <v>0</v>
      </c>
      <c r="M8" s="53">
        <v>0</v>
      </c>
      <c r="N8" s="85">
        <v>0</v>
      </c>
      <c r="O8" s="52">
        <v>0</v>
      </c>
      <c r="P8" s="53">
        <v>0</v>
      </c>
      <c r="Q8" s="85">
        <v>0</v>
      </c>
      <c r="R8" s="85">
        <v>0</v>
      </c>
      <c r="S8" s="52">
        <v>0</v>
      </c>
      <c r="T8" s="53">
        <v>0</v>
      </c>
      <c r="U8" s="85">
        <v>0</v>
      </c>
      <c r="V8" s="85">
        <v>0</v>
      </c>
      <c r="W8" s="52">
        <v>0</v>
      </c>
      <c r="X8" s="53">
        <v>0</v>
      </c>
      <c r="Y8" s="52">
        <v>0</v>
      </c>
      <c r="Z8" s="53"/>
      <c r="AA8" s="85"/>
      <c r="AB8" s="85"/>
      <c r="AC8" s="52"/>
      <c r="AD8" s="53">
        <v>0</v>
      </c>
      <c r="AE8" s="85">
        <v>0</v>
      </c>
      <c r="AF8" s="52">
        <v>0</v>
      </c>
      <c r="AG8" s="53">
        <v>0</v>
      </c>
      <c r="AH8" s="85">
        <v>0</v>
      </c>
      <c r="AI8" s="52">
        <v>0</v>
      </c>
      <c r="AJ8" s="53">
        <v>0</v>
      </c>
      <c r="AK8" s="85">
        <v>0</v>
      </c>
      <c r="AL8" s="52">
        <v>0</v>
      </c>
      <c r="AM8" s="53">
        <v>0</v>
      </c>
      <c r="AN8" s="85">
        <v>0</v>
      </c>
      <c r="AO8" s="52">
        <v>0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ht="19.5" customHeight="1">
      <c r="A9" s="103" t="s">
        <v>165</v>
      </c>
      <c r="B9" s="103" t="s">
        <v>83</v>
      </c>
      <c r="C9" s="50" t="s">
        <v>84</v>
      </c>
      <c r="D9" s="106" t="s">
        <v>166</v>
      </c>
      <c r="E9" s="85">
        <f t="shared" si="0"/>
        <v>1505065</v>
      </c>
      <c r="F9" s="85">
        <f t="shared" si="1"/>
        <v>1505065</v>
      </c>
      <c r="G9" s="85">
        <f t="shared" si="2"/>
        <v>1505065</v>
      </c>
      <c r="H9" s="85">
        <v>1505065</v>
      </c>
      <c r="I9" s="52"/>
      <c r="J9" s="52">
        <v>0</v>
      </c>
      <c r="K9" s="85">
        <v>0</v>
      </c>
      <c r="L9" s="52">
        <v>0</v>
      </c>
      <c r="M9" s="53">
        <v>0</v>
      </c>
      <c r="N9" s="85">
        <v>0</v>
      </c>
      <c r="O9" s="52">
        <v>0</v>
      </c>
      <c r="P9" s="53">
        <v>0</v>
      </c>
      <c r="Q9" s="85">
        <v>0</v>
      </c>
      <c r="R9" s="85">
        <v>0</v>
      </c>
      <c r="S9" s="52">
        <v>0</v>
      </c>
      <c r="T9" s="53">
        <v>0</v>
      </c>
      <c r="U9" s="85">
        <v>0</v>
      </c>
      <c r="V9" s="85">
        <v>0</v>
      </c>
      <c r="W9" s="52">
        <v>0</v>
      </c>
      <c r="X9" s="53">
        <v>0</v>
      </c>
      <c r="Y9" s="52">
        <v>0</v>
      </c>
      <c r="Z9" s="53"/>
      <c r="AA9" s="85"/>
      <c r="AB9" s="85"/>
      <c r="AC9" s="52"/>
      <c r="AD9" s="53">
        <v>0</v>
      </c>
      <c r="AE9" s="85">
        <v>0</v>
      </c>
      <c r="AF9" s="52">
        <v>0</v>
      </c>
      <c r="AG9" s="53">
        <v>0</v>
      </c>
      <c r="AH9" s="85">
        <v>0</v>
      </c>
      <c r="AI9" s="52">
        <v>0</v>
      </c>
      <c r="AJ9" s="53">
        <v>0</v>
      </c>
      <c r="AK9" s="85">
        <v>0</v>
      </c>
      <c r="AL9" s="52">
        <v>0</v>
      </c>
      <c r="AM9" s="53">
        <v>0</v>
      </c>
      <c r="AN9" s="85">
        <v>0</v>
      </c>
      <c r="AO9" s="52">
        <v>0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</row>
    <row r="10" spans="1:253" ht="19.5" customHeight="1">
      <c r="A10" s="103" t="s">
        <v>167</v>
      </c>
      <c r="B10" s="103" t="s">
        <v>83</v>
      </c>
      <c r="C10" s="50" t="s">
        <v>84</v>
      </c>
      <c r="D10" s="106" t="s">
        <v>168</v>
      </c>
      <c r="E10" s="85">
        <f t="shared" si="0"/>
        <v>1209023</v>
      </c>
      <c r="F10" s="85">
        <f t="shared" si="1"/>
        <v>1209023</v>
      </c>
      <c r="G10" s="85">
        <f t="shared" si="2"/>
        <v>1209023</v>
      </c>
      <c r="H10" s="85">
        <v>1209023</v>
      </c>
      <c r="I10" s="52"/>
      <c r="J10" s="53">
        <v>0</v>
      </c>
      <c r="K10" s="85">
        <v>0</v>
      </c>
      <c r="L10" s="52">
        <v>0</v>
      </c>
      <c r="M10" s="53">
        <v>0</v>
      </c>
      <c r="N10" s="85">
        <v>0</v>
      </c>
      <c r="O10" s="52">
        <v>0</v>
      </c>
      <c r="P10" s="53">
        <v>0</v>
      </c>
      <c r="Q10" s="85">
        <v>0</v>
      </c>
      <c r="R10" s="85">
        <v>0</v>
      </c>
      <c r="S10" s="52">
        <v>0</v>
      </c>
      <c r="T10" s="53">
        <v>0</v>
      </c>
      <c r="U10" s="85">
        <v>0</v>
      </c>
      <c r="V10" s="85">
        <v>0</v>
      </c>
      <c r="W10" s="52">
        <v>0</v>
      </c>
      <c r="X10" s="53">
        <v>0</v>
      </c>
      <c r="Y10" s="52">
        <v>0</v>
      </c>
      <c r="Z10" s="53"/>
      <c r="AA10" s="85"/>
      <c r="AB10" s="85"/>
      <c r="AC10" s="52"/>
      <c r="AD10" s="53">
        <v>0</v>
      </c>
      <c r="AE10" s="85">
        <v>0</v>
      </c>
      <c r="AF10" s="52">
        <v>0</v>
      </c>
      <c r="AG10" s="53">
        <v>0</v>
      </c>
      <c r="AH10" s="85">
        <v>0</v>
      </c>
      <c r="AI10" s="52">
        <v>0</v>
      </c>
      <c r="AJ10" s="53">
        <v>0</v>
      </c>
      <c r="AK10" s="85">
        <v>0</v>
      </c>
      <c r="AL10" s="52">
        <v>0</v>
      </c>
      <c r="AM10" s="53">
        <v>0</v>
      </c>
      <c r="AN10" s="85">
        <v>0</v>
      </c>
      <c r="AO10" s="52">
        <v>0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</row>
    <row r="11" spans="1:253" ht="19.5" customHeight="1">
      <c r="A11" s="103" t="s">
        <v>165</v>
      </c>
      <c r="B11" s="103" t="s">
        <v>98</v>
      </c>
      <c r="C11" s="50" t="s">
        <v>84</v>
      </c>
      <c r="D11" s="106" t="s">
        <v>169</v>
      </c>
      <c r="E11" s="85">
        <f t="shared" si="0"/>
        <v>457513</v>
      </c>
      <c r="F11" s="85">
        <f t="shared" si="1"/>
        <v>457513</v>
      </c>
      <c r="G11" s="85">
        <f t="shared" si="2"/>
        <v>457513</v>
      </c>
      <c r="H11" s="85">
        <v>457513</v>
      </c>
      <c r="I11" s="52"/>
      <c r="J11" s="52">
        <v>0</v>
      </c>
      <c r="K11" s="52">
        <v>0</v>
      </c>
      <c r="L11" s="52">
        <v>0</v>
      </c>
      <c r="M11" s="53">
        <v>0</v>
      </c>
      <c r="N11" s="85">
        <v>0</v>
      </c>
      <c r="O11" s="52">
        <v>0</v>
      </c>
      <c r="P11" s="53">
        <v>0</v>
      </c>
      <c r="Q11" s="85">
        <v>0</v>
      </c>
      <c r="R11" s="85">
        <v>0</v>
      </c>
      <c r="S11" s="52">
        <v>0</v>
      </c>
      <c r="T11" s="53">
        <v>0</v>
      </c>
      <c r="U11" s="85">
        <v>0</v>
      </c>
      <c r="V11" s="85">
        <v>0</v>
      </c>
      <c r="W11" s="52">
        <v>0</v>
      </c>
      <c r="X11" s="53">
        <v>0</v>
      </c>
      <c r="Y11" s="52">
        <v>0</v>
      </c>
      <c r="Z11" s="53"/>
      <c r="AA11" s="85"/>
      <c r="AB11" s="85"/>
      <c r="AC11" s="52"/>
      <c r="AD11" s="53">
        <v>0</v>
      </c>
      <c r="AE11" s="85">
        <v>0</v>
      </c>
      <c r="AF11" s="52">
        <v>0</v>
      </c>
      <c r="AG11" s="53">
        <v>0</v>
      </c>
      <c r="AH11" s="85">
        <v>0</v>
      </c>
      <c r="AI11" s="52">
        <v>0</v>
      </c>
      <c r="AJ11" s="53">
        <v>0</v>
      </c>
      <c r="AK11" s="85">
        <v>0</v>
      </c>
      <c r="AL11" s="52">
        <v>0</v>
      </c>
      <c r="AM11" s="53">
        <v>0</v>
      </c>
      <c r="AN11" s="85">
        <v>0</v>
      </c>
      <c r="AO11" s="52">
        <v>0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</row>
    <row r="12" spans="1:253" ht="19.5" customHeight="1">
      <c r="A12" s="103" t="s">
        <v>165</v>
      </c>
      <c r="B12" s="103" t="s">
        <v>100</v>
      </c>
      <c r="C12" s="50" t="s">
        <v>84</v>
      </c>
      <c r="D12" s="128" t="s">
        <v>103</v>
      </c>
      <c r="E12" s="85">
        <f t="shared" si="0"/>
        <v>180608</v>
      </c>
      <c r="F12" s="85">
        <f t="shared" si="1"/>
        <v>180608</v>
      </c>
      <c r="G12" s="85">
        <f t="shared" si="2"/>
        <v>180608</v>
      </c>
      <c r="H12" s="85">
        <v>180608</v>
      </c>
      <c r="I12" s="52"/>
      <c r="J12" s="52">
        <v>0</v>
      </c>
      <c r="K12" s="52">
        <v>0</v>
      </c>
      <c r="L12" s="52">
        <v>0</v>
      </c>
      <c r="M12" s="53">
        <v>0</v>
      </c>
      <c r="N12" s="85">
        <v>0</v>
      </c>
      <c r="O12" s="52">
        <v>0</v>
      </c>
      <c r="P12" s="53">
        <v>0</v>
      </c>
      <c r="Q12" s="85">
        <v>0</v>
      </c>
      <c r="R12" s="85">
        <v>0</v>
      </c>
      <c r="S12" s="52">
        <v>0</v>
      </c>
      <c r="T12" s="53">
        <v>0</v>
      </c>
      <c r="U12" s="85">
        <v>0</v>
      </c>
      <c r="V12" s="85">
        <v>0</v>
      </c>
      <c r="W12" s="52">
        <v>0</v>
      </c>
      <c r="X12" s="53">
        <v>0</v>
      </c>
      <c r="Y12" s="52">
        <v>0</v>
      </c>
      <c r="Z12" s="53">
        <v>0</v>
      </c>
      <c r="AA12" s="85">
        <v>0</v>
      </c>
      <c r="AB12" s="85">
        <v>0</v>
      </c>
      <c r="AC12" s="52">
        <v>0</v>
      </c>
      <c r="AD12" s="53">
        <v>0</v>
      </c>
      <c r="AE12" s="85">
        <v>0</v>
      </c>
      <c r="AF12" s="52">
        <v>0</v>
      </c>
      <c r="AG12" s="53">
        <v>0</v>
      </c>
      <c r="AH12" s="85">
        <v>0</v>
      </c>
      <c r="AI12" s="52">
        <v>0</v>
      </c>
      <c r="AJ12" s="53">
        <v>0</v>
      </c>
      <c r="AK12" s="85">
        <v>0</v>
      </c>
      <c r="AL12" s="52">
        <v>0</v>
      </c>
      <c r="AM12" s="53">
        <v>0</v>
      </c>
      <c r="AN12" s="85">
        <v>0</v>
      </c>
      <c r="AO12" s="52">
        <v>0</v>
      </c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</row>
    <row r="13" spans="1:253" ht="19.5" customHeight="1">
      <c r="A13" s="103" t="s">
        <v>165</v>
      </c>
      <c r="B13" s="103" t="s">
        <v>88</v>
      </c>
      <c r="C13" s="50" t="s">
        <v>84</v>
      </c>
      <c r="D13" s="106" t="s">
        <v>170</v>
      </c>
      <c r="E13" s="85">
        <f t="shared" si="0"/>
        <v>444000</v>
      </c>
      <c r="F13" s="85">
        <f t="shared" si="1"/>
        <v>444000</v>
      </c>
      <c r="G13" s="85">
        <f t="shared" si="2"/>
        <v>444000</v>
      </c>
      <c r="H13" s="85">
        <v>444000</v>
      </c>
      <c r="I13" s="52"/>
      <c r="J13" s="52">
        <v>0</v>
      </c>
      <c r="K13" s="52">
        <v>0</v>
      </c>
      <c r="L13" s="52">
        <v>0</v>
      </c>
      <c r="M13" s="53">
        <v>0</v>
      </c>
      <c r="N13" s="85">
        <v>0</v>
      </c>
      <c r="O13" s="52">
        <v>0</v>
      </c>
      <c r="P13" s="53">
        <v>0</v>
      </c>
      <c r="Q13" s="85">
        <v>0</v>
      </c>
      <c r="R13" s="85">
        <v>0</v>
      </c>
      <c r="S13" s="52">
        <v>0</v>
      </c>
      <c r="T13" s="53">
        <v>0</v>
      </c>
      <c r="U13" s="85">
        <v>0</v>
      </c>
      <c r="V13" s="85">
        <v>0</v>
      </c>
      <c r="W13" s="52">
        <v>0</v>
      </c>
      <c r="X13" s="53">
        <v>0</v>
      </c>
      <c r="Y13" s="52">
        <v>0</v>
      </c>
      <c r="Z13" s="53">
        <v>0</v>
      </c>
      <c r="AA13" s="85">
        <v>0</v>
      </c>
      <c r="AB13" s="85">
        <v>0</v>
      </c>
      <c r="AC13" s="52">
        <v>0</v>
      </c>
      <c r="AD13" s="53">
        <v>0</v>
      </c>
      <c r="AE13" s="85">
        <v>0</v>
      </c>
      <c r="AF13" s="52">
        <v>0</v>
      </c>
      <c r="AG13" s="53">
        <v>0</v>
      </c>
      <c r="AH13" s="85">
        <v>0</v>
      </c>
      <c r="AI13" s="52">
        <v>0</v>
      </c>
      <c r="AJ13" s="53">
        <v>0</v>
      </c>
      <c r="AK13" s="85">
        <v>0</v>
      </c>
      <c r="AL13" s="52">
        <v>0</v>
      </c>
      <c r="AM13" s="53">
        <v>0</v>
      </c>
      <c r="AN13" s="85">
        <v>0</v>
      </c>
      <c r="AO13" s="52">
        <v>0</v>
      </c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</row>
    <row r="14" spans="1:253" ht="19.5" customHeight="1">
      <c r="A14" s="124"/>
      <c r="B14" s="124"/>
      <c r="C14" s="50"/>
      <c r="D14" s="106" t="s">
        <v>171</v>
      </c>
      <c r="E14" s="85">
        <f t="shared" si="0"/>
        <v>4681379</v>
      </c>
      <c r="F14" s="85">
        <f t="shared" si="1"/>
        <v>4681379</v>
      </c>
      <c r="G14" s="85">
        <f t="shared" si="2"/>
        <v>4681379</v>
      </c>
      <c r="H14" s="85">
        <f>SUM(H15:H19)</f>
        <v>681379</v>
      </c>
      <c r="I14" s="52">
        <f>SUM(I15:I19)</f>
        <v>4000000</v>
      </c>
      <c r="J14" s="52">
        <v>0</v>
      </c>
      <c r="K14" s="52">
        <v>0</v>
      </c>
      <c r="L14" s="52">
        <v>0</v>
      </c>
      <c r="M14" s="53">
        <v>0</v>
      </c>
      <c r="N14" s="85">
        <v>0</v>
      </c>
      <c r="O14" s="52">
        <v>0</v>
      </c>
      <c r="P14" s="53">
        <v>0</v>
      </c>
      <c r="Q14" s="85">
        <v>0</v>
      </c>
      <c r="R14" s="85">
        <v>0</v>
      </c>
      <c r="S14" s="52">
        <v>0</v>
      </c>
      <c r="T14" s="53">
        <v>0</v>
      </c>
      <c r="U14" s="85">
        <v>0</v>
      </c>
      <c r="V14" s="85">
        <v>0</v>
      </c>
      <c r="W14" s="52">
        <v>0</v>
      </c>
      <c r="X14" s="53">
        <v>0</v>
      </c>
      <c r="Y14" s="52">
        <v>0</v>
      </c>
      <c r="Z14" s="53">
        <v>0</v>
      </c>
      <c r="AA14" s="85">
        <v>0</v>
      </c>
      <c r="AB14" s="85">
        <v>0</v>
      </c>
      <c r="AC14" s="52">
        <v>0</v>
      </c>
      <c r="AD14" s="53">
        <v>0</v>
      </c>
      <c r="AE14" s="85">
        <v>0</v>
      </c>
      <c r="AF14" s="52">
        <v>0</v>
      </c>
      <c r="AG14" s="53">
        <v>0</v>
      </c>
      <c r="AH14" s="85">
        <v>0</v>
      </c>
      <c r="AI14" s="52">
        <v>0</v>
      </c>
      <c r="AJ14" s="53">
        <v>0</v>
      </c>
      <c r="AK14" s="85">
        <v>0</v>
      </c>
      <c r="AL14" s="52">
        <v>0</v>
      </c>
      <c r="AM14" s="53">
        <v>0</v>
      </c>
      <c r="AN14" s="85">
        <v>0</v>
      </c>
      <c r="AO14" s="52">
        <v>0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</row>
    <row r="15" spans="1:253" ht="19.5" customHeight="1">
      <c r="A15" s="103" t="s">
        <v>172</v>
      </c>
      <c r="B15" s="103" t="s">
        <v>83</v>
      </c>
      <c r="C15" s="50" t="s">
        <v>84</v>
      </c>
      <c r="D15" s="106" t="s">
        <v>173</v>
      </c>
      <c r="E15" s="85">
        <f t="shared" si="0"/>
        <v>524238</v>
      </c>
      <c r="F15" s="85">
        <f t="shared" si="1"/>
        <v>524238</v>
      </c>
      <c r="G15" s="85">
        <f t="shared" si="2"/>
        <v>524238</v>
      </c>
      <c r="H15" s="85">
        <v>524238</v>
      </c>
      <c r="I15" s="52"/>
      <c r="J15" s="52"/>
      <c r="K15" s="52"/>
      <c r="L15" s="52"/>
      <c r="M15" s="53"/>
      <c r="N15" s="85"/>
      <c r="O15" s="52"/>
      <c r="P15" s="53"/>
      <c r="Q15" s="85"/>
      <c r="R15" s="85"/>
      <c r="S15" s="52"/>
      <c r="T15" s="53"/>
      <c r="U15" s="85"/>
      <c r="V15" s="85"/>
      <c r="W15" s="52"/>
      <c r="X15" s="53"/>
      <c r="Y15" s="52"/>
      <c r="Z15" s="53"/>
      <c r="AA15" s="85"/>
      <c r="AB15" s="85"/>
      <c r="AC15" s="52"/>
      <c r="AD15" s="53"/>
      <c r="AE15" s="85"/>
      <c r="AF15" s="52"/>
      <c r="AG15" s="53"/>
      <c r="AH15" s="85"/>
      <c r="AI15" s="52"/>
      <c r="AJ15" s="53"/>
      <c r="AK15" s="85"/>
      <c r="AL15" s="52"/>
      <c r="AM15" s="53"/>
      <c r="AN15" s="85"/>
      <c r="AO15" s="52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</row>
    <row r="16" spans="1:253" ht="19.5" customHeight="1">
      <c r="A16" s="103" t="s">
        <v>172</v>
      </c>
      <c r="B16" s="103" t="s">
        <v>100</v>
      </c>
      <c r="C16" s="50" t="s">
        <v>84</v>
      </c>
      <c r="D16" s="106" t="s">
        <v>174</v>
      </c>
      <c r="E16" s="85">
        <f t="shared" si="0"/>
        <v>30000</v>
      </c>
      <c r="F16" s="85">
        <f t="shared" si="1"/>
        <v>30000</v>
      </c>
      <c r="G16" s="85">
        <f t="shared" si="2"/>
        <v>30000</v>
      </c>
      <c r="H16" s="85">
        <v>30000</v>
      </c>
      <c r="I16" s="52"/>
      <c r="J16" s="53"/>
      <c r="K16" s="85"/>
      <c r="L16" s="52"/>
      <c r="M16" s="53"/>
      <c r="N16" s="85"/>
      <c r="O16" s="52"/>
      <c r="P16" s="53"/>
      <c r="Q16" s="85"/>
      <c r="R16" s="85"/>
      <c r="S16" s="52"/>
      <c r="T16" s="53"/>
      <c r="U16" s="85"/>
      <c r="V16" s="85"/>
      <c r="W16" s="52"/>
      <c r="X16" s="53"/>
      <c r="Y16" s="52"/>
      <c r="Z16" s="53"/>
      <c r="AA16" s="85"/>
      <c r="AB16" s="85"/>
      <c r="AC16" s="52"/>
      <c r="AD16" s="53"/>
      <c r="AE16" s="85"/>
      <c r="AF16" s="52"/>
      <c r="AG16" s="53"/>
      <c r="AH16" s="85"/>
      <c r="AI16" s="52"/>
      <c r="AJ16" s="53"/>
      <c r="AK16" s="85"/>
      <c r="AL16" s="52"/>
      <c r="AM16" s="53"/>
      <c r="AN16" s="85"/>
      <c r="AO16" s="52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ht="19.5" customHeight="1">
      <c r="A17" s="103" t="s">
        <v>172</v>
      </c>
      <c r="B17" s="103" t="s">
        <v>175</v>
      </c>
      <c r="C17" s="50" t="s">
        <v>84</v>
      </c>
      <c r="D17" s="106" t="s">
        <v>176</v>
      </c>
      <c r="E17" s="85">
        <f aca="true" t="shared" si="3" ref="E17:E23">F17+P17+Z17</f>
        <v>69000</v>
      </c>
      <c r="F17" s="85">
        <f aca="true" t="shared" si="4" ref="F17:F23">G17+J17+M17</f>
        <v>69000</v>
      </c>
      <c r="G17" s="85">
        <f aca="true" t="shared" si="5" ref="G17:G23">SUM(H17:I17)</f>
        <v>69000</v>
      </c>
      <c r="H17" s="85">
        <v>69000</v>
      </c>
      <c r="I17" s="52"/>
      <c r="J17" s="53"/>
      <c r="K17" s="85"/>
      <c r="L17" s="52"/>
      <c r="M17" s="53"/>
      <c r="N17" s="85"/>
      <c r="O17" s="52"/>
      <c r="P17" s="53"/>
      <c r="Q17" s="85"/>
      <c r="R17" s="85"/>
      <c r="S17" s="52"/>
      <c r="T17" s="53"/>
      <c r="U17" s="85"/>
      <c r="V17" s="85"/>
      <c r="W17" s="52"/>
      <c r="X17" s="53"/>
      <c r="Y17" s="52"/>
      <c r="Z17" s="53"/>
      <c r="AA17" s="85"/>
      <c r="AB17" s="85"/>
      <c r="AC17" s="52"/>
      <c r="AD17" s="53"/>
      <c r="AE17" s="85"/>
      <c r="AF17" s="52"/>
      <c r="AG17" s="53"/>
      <c r="AH17" s="85"/>
      <c r="AI17" s="52"/>
      <c r="AJ17" s="53"/>
      <c r="AK17" s="85"/>
      <c r="AL17" s="52"/>
      <c r="AM17" s="53"/>
      <c r="AN17" s="85"/>
      <c r="AO17" s="52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253" ht="19.5" customHeight="1">
      <c r="A18" s="103" t="s">
        <v>172</v>
      </c>
      <c r="B18" s="103" t="s">
        <v>177</v>
      </c>
      <c r="C18" s="50" t="s">
        <v>84</v>
      </c>
      <c r="D18" s="106" t="s">
        <v>178</v>
      </c>
      <c r="E18" s="85">
        <f t="shared" si="3"/>
        <v>20000</v>
      </c>
      <c r="F18" s="85">
        <f t="shared" si="4"/>
        <v>20000</v>
      </c>
      <c r="G18" s="85">
        <f t="shared" si="5"/>
        <v>20000</v>
      </c>
      <c r="H18" s="85">
        <v>20000</v>
      </c>
      <c r="I18" s="52"/>
      <c r="J18" s="53"/>
      <c r="K18" s="85"/>
      <c r="L18" s="52"/>
      <c r="M18" s="53"/>
      <c r="N18" s="85"/>
      <c r="O18" s="52"/>
      <c r="P18" s="53"/>
      <c r="Q18" s="85"/>
      <c r="R18" s="85"/>
      <c r="S18" s="52"/>
      <c r="T18" s="53"/>
      <c r="U18" s="85"/>
      <c r="V18" s="85"/>
      <c r="W18" s="52"/>
      <c r="X18" s="53"/>
      <c r="Y18" s="52"/>
      <c r="Z18" s="53"/>
      <c r="AA18" s="85"/>
      <c r="AB18" s="85"/>
      <c r="AC18" s="52"/>
      <c r="AD18" s="53"/>
      <c r="AE18" s="85"/>
      <c r="AF18" s="52"/>
      <c r="AG18" s="53"/>
      <c r="AH18" s="85"/>
      <c r="AI18" s="52"/>
      <c r="AJ18" s="53"/>
      <c r="AK18" s="85"/>
      <c r="AL18" s="52"/>
      <c r="AM18" s="53"/>
      <c r="AN18" s="85"/>
      <c r="AO18" s="52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ht="19.5" customHeight="1">
      <c r="A19" s="103" t="s">
        <v>172</v>
      </c>
      <c r="B19" s="103" t="s">
        <v>88</v>
      </c>
      <c r="C19" s="50" t="s">
        <v>84</v>
      </c>
      <c r="D19" s="106" t="s">
        <v>179</v>
      </c>
      <c r="E19" s="85">
        <f t="shared" si="3"/>
        <v>4038141</v>
      </c>
      <c r="F19" s="85">
        <f t="shared" si="4"/>
        <v>4038141</v>
      </c>
      <c r="G19" s="85">
        <f t="shared" si="5"/>
        <v>4038141</v>
      </c>
      <c r="H19" s="85">
        <v>38141</v>
      </c>
      <c r="I19" s="52">
        <v>4000000</v>
      </c>
      <c r="J19" s="53"/>
      <c r="K19" s="85"/>
      <c r="L19" s="52"/>
      <c r="M19" s="53"/>
      <c r="N19" s="85"/>
      <c r="O19" s="52"/>
      <c r="P19" s="53"/>
      <c r="Q19" s="85"/>
      <c r="R19" s="85"/>
      <c r="S19" s="52"/>
      <c r="T19" s="53"/>
      <c r="U19" s="85"/>
      <c r="V19" s="85"/>
      <c r="W19" s="52"/>
      <c r="X19" s="53"/>
      <c r="Y19" s="52"/>
      <c r="Z19" s="53"/>
      <c r="AA19" s="85"/>
      <c r="AB19" s="85"/>
      <c r="AC19" s="52"/>
      <c r="AD19" s="53"/>
      <c r="AE19" s="85"/>
      <c r="AF19" s="52"/>
      <c r="AG19" s="53"/>
      <c r="AH19" s="85"/>
      <c r="AI19" s="52"/>
      <c r="AJ19" s="53"/>
      <c r="AK19" s="85"/>
      <c r="AL19" s="52"/>
      <c r="AM19" s="53"/>
      <c r="AN19" s="85"/>
      <c r="AO19" s="52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</row>
    <row r="20" spans="1:253" ht="19.5" customHeight="1">
      <c r="A20" s="103"/>
      <c r="B20" s="103"/>
      <c r="C20" s="50"/>
      <c r="D20" s="106" t="s">
        <v>180</v>
      </c>
      <c r="E20" s="85">
        <f t="shared" si="3"/>
        <v>159996</v>
      </c>
      <c r="F20" s="85">
        <f t="shared" si="4"/>
        <v>159996</v>
      </c>
      <c r="G20" s="85">
        <f t="shared" si="5"/>
        <v>159996</v>
      </c>
      <c r="H20" s="85">
        <f>SUM(H21:H23)</f>
        <v>159996</v>
      </c>
      <c r="I20" s="52"/>
      <c r="J20" s="53"/>
      <c r="K20" s="85"/>
      <c r="L20" s="52"/>
      <c r="M20" s="53"/>
      <c r="N20" s="85"/>
      <c r="O20" s="52"/>
      <c r="P20" s="53"/>
      <c r="Q20" s="85"/>
      <c r="R20" s="85"/>
      <c r="S20" s="52"/>
      <c r="T20" s="53"/>
      <c r="U20" s="85"/>
      <c r="V20" s="85"/>
      <c r="W20" s="52"/>
      <c r="X20" s="53"/>
      <c r="Y20" s="52"/>
      <c r="Z20" s="53"/>
      <c r="AA20" s="85"/>
      <c r="AB20" s="85"/>
      <c r="AC20" s="52"/>
      <c r="AD20" s="53"/>
      <c r="AE20" s="85"/>
      <c r="AF20" s="52"/>
      <c r="AG20" s="53"/>
      <c r="AH20" s="85"/>
      <c r="AI20" s="52"/>
      <c r="AJ20" s="53"/>
      <c r="AK20" s="85"/>
      <c r="AL20" s="52"/>
      <c r="AM20" s="53"/>
      <c r="AN20" s="85"/>
      <c r="AO20" s="52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253" ht="19.5" customHeight="1">
      <c r="A21" s="124" t="s">
        <v>181</v>
      </c>
      <c r="B21" s="124" t="s">
        <v>91</v>
      </c>
      <c r="C21" s="50" t="s">
        <v>84</v>
      </c>
      <c r="D21" s="50" t="s">
        <v>182</v>
      </c>
      <c r="E21" s="85">
        <f t="shared" si="3"/>
        <v>3300</v>
      </c>
      <c r="F21" s="85">
        <f t="shared" si="4"/>
        <v>3300</v>
      </c>
      <c r="G21" s="85">
        <f t="shared" si="5"/>
        <v>3300</v>
      </c>
      <c r="H21" s="85">
        <v>3300</v>
      </c>
      <c r="I21" s="52"/>
      <c r="J21" s="53"/>
      <c r="K21" s="85"/>
      <c r="L21" s="52"/>
      <c r="M21" s="53"/>
      <c r="N21" s="85"/>
      <c r="O21" s="52"/>
      <c r="P21" s="53"/>
      <c r="Q21" s="85"/>
      <c r="R21" s="85"/>
      <c r="S21" s="52"/>
      <c r="T21" s="53"/>
      <c r="U21" s="85"/>
      <c r="V21" s="85"/>
      <c r="W21" s="52"/>
      <c r="X21" s="53"/>
      <c r="Y21" s="52"/>
      <c r="Z21" s="53"/>
      <c r="AA21" s="85"/>
      <c r="AB21" s="85"/>
      <c r="AC21" s="52"/>
      <c r="AD21" s="53"/>
      <c r="AE21" s="85"/>
      <c r="AF21" s="52"/>
      <c r="AG21" s="53"/>
      <c r="AH21" s="85"/>
      <c r="AI21" s="52"/>
      <c r="AJ21" s="53"/>
      <c r="AK21" s="85"/>
      <c r="AL21" s="52"/>
      <c r="AM21" s="53"/>
      <c r="AN21" s="85"/>
      <c r="AO21" s="52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</row>
    <row r="22" spans="1:253" ht="19.5" customHeight="1">
      <c r="A22" s="124" t="s">
        <v>181</v>
      </c>
      <c r="B22" s="124" t="s">
        <v>92</v>
      </c>
      <c r="C22" s="50" t="s">
        <v>84</v>
      </c>
      <c r="D22" s="50" t="s">
        <v>183</v>
      </c>
      <c r="E22" s="85">
        <f t="shared" si="3"/>
        <v>24696</v>
      </c>
      <c r="F22" s="85">
        <f t="shared" si="4"/>
        <v>24696</v>
      </c>
      <c r="G22" s="85">
        <f t="shared" si="5"/>
        <v>24696</v>
      </c>
      <c r="H22" s="85">
        <v>24696</v>
      </c>
      <c r="I22" s="52"/>
      <c r="J22" s="53"/>
      <c r="K22" s="85"/>
      <c r="L22" s="52"/>
      <c r="M22" s="53"/>
      <c r="N22" s="85"/>
      <c r="O22" s="52"/>
      <c r="P22" s="53"/>
      <c r="Q22" s="85"/>
      <c r="R22" s="85"/>
      <c r="S22" s="52"/>
      <c r="T22" s="53"/>
      <c r="U22" s="85"/>
      <c r="V22" s="85"/>
      <c r="W22" s="52"/>
      <c r="X22" s="53"/>
      <c r="Y22" s="52"/>
      <c r="Z22" s="53"/>
      <c r="AA22" s="85"/>
      <c r="AB22" s="85"/>
      <c r="AC22" s="52"/>
      <c r="AD22" s="53"/>
      <c r="AE22" s="85"/>
      <c r="AF22" s="52"/>
      <c r="AG22" s="53"/>
      <c r="AH22" s="85"/>
      <c r="AI22" s="52"/>
      <c r="AJ22" s="53"/>
      <c r="AK22" s="85"/>
      <c r="AL22" s="52"/>
      <c r="AM22" s="53"/>
      <c r="AN22" s="85"/>
      <c r="AO22" s="52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</row>
    <row r="23" spans="1:253" ht="19.5" customHeight="1">
      <c r="A23" s="124" t="s">
        <v>181</v>
      </c>
      <c r="B23" s="124" t="s">
        <v>88</v>
      </c>
      <c r="C23" s="50" t="s">
        <v>84</v>
      </c>
      <c r="D23" s="130" t="s">
        <v>184</v>
      </c>
      <c r="E23" s="85">
        <f t="shared" si="3"/>
        <v>132000</v>
      </c>
      <c r="F23" s="85">
        <f t="shared" si="4"/>
        <v>132000</v>
      </c>
      <c r="G23" s="85">
        <f t="shared" si="5"/>
        <v>132000</v>
      </c>
      <c r="H23" s="85">
        <v>132000</v>
      </c>
      <c r="I23" s="52"/>
      <c r="J23" s="53"/>
      <c r="K23" s="85"/>
      <c r="L23" s="52"/>
      <c r="M23" s="53"/>
      <c r="N23" s="85"/>
      <c r="O23" s="52"/>
      <c r="P23" s="53"/>
      <c r="Q23" s="85"/>
      <c r="R23" s="85"/>
      <c r="S23" s="52"/>
      <c r="T23" s="53"/>
      <c r="U23" s="85"/>
      <c r="V23" s="85"/>
      <c r="W23" s="52"/>
      <c r="X23" s="53"/>
      <c r="Y23" s="52"/>
      <c r="Z23" s="53"/>
      <c r="AA23" s="85"/>
      <c r="AB23" s="85"/>
      <c r="AC23" s="52"/>
      <c r="AD23" s="53"/>
      <c r="AE23" s="85"/>
      <c r="AF23" s="52"/>
      <c r="AG23" s="53"/>
      <c r="AH23" s="85"/>
      <c r="AI23" s="52"/>
      <c r="AJ23" s="53"/>
      <c r="AK23" s="85"/>
      <c r="AL23" s="52"/>
      <c r="AM23" s="53"/>
      <c r="AN23" s="85"/>
      <c r="AO23" s="52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/>
  <pageMargins left="0.75" right="0.75" top="0.12" bottom="0.5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20"/>
  <sheetViews>
    <sheetView showGridLines="0" showZeros="0" workbookViewId="0" topLeftCell="A1">
      <pane xSplit="5" ySplit="6" topLeftCell="F7" activePane="bottomRight" state="frozen"/>
      <selection pane="bottomRight" activeCell="G10" sqref="G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44" width="10.83203125" style="0" customWidth="1"/>
    <col min="45" max="55" width="11" style="0" customWidth="1"/>
    <col min="56" max="60" width="7.66015625" style="0" customWidth="1"/>
    <col min="61" max="71" width="10" style="0" customWidth="1"/>
    <col min="72" max="72" width="10" style="131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45"/>
      <c r="AF1" s="145"/>
      <c r="CK1" s="160" t="s">
        <v>185</v>
      </c>
    </row>
    <row r="2" spans="1:89" ht="19.5" customHeight="1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</row>
    <row r="3" spans="1:90" ht="15.75" customHeight="1">
      <c r="A3" s="28" t="s">
        <v>5</v>
      </c>
      <c r="B3" s="28"/>
      <c r="C3" s="28"/>
      <c r="D3" s="28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24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29" t="s">
        <v>6</v>
      </c>
      <c r="CL3" s="62"/>
    </row>
    <row r="4" spans="1:90" ht="19.5" customHeight="1">
      <c r="A4" s="33" t="s">
        <v>57</v>
      </c>
      <c r="B4" s="33"/>
      <c r="C4" s="33"/>
      <c r="D4" s="33"/>
      <c r="E4" s="133" t="s">
        <v>58</v>
      </c>
      <c r="F4" s="134" t="s">
        <v>168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41" t="s">
        <v>187</v>
      </c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9" t="s">
        <v>188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2" t="s">
        <v>189</v>
      </c>
      <c r="BE4" s="153"/>
      <c r="BF4" s="153"/>
      <c r="BG4" s="153"/>
      <c r="BH4" s="149"/>
      <c r="BI4" s="150" t="s">
        <v>190</v>
      </c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5" t="s">
        <v>191</v>
      </c>
      <c r="CA4" s="153"/>
      <c r="CB4" s="153"/>
      <c r="CC4" s="153"/>
      <c r="CD4" s="153"/>
      <c r="CE4" s="149"/>
      <c r="CF4" s="157" t="s">
        <v>192</v>
      </c>
      <c r="CG4" s="158"/>
      <c r="CH4" s="159"/>
      <c r="CI4" s="157" t="s">
        <v>193</v>
      </c>
      <c r="CJ4" s="158"/>
      <c r="CK4" s="159"/>
      <c r="CL4" s="62"/>
    </row>
    <row r="5" spans="1:90" ht="19.5" customHeight="1">
      <c r="A5" s="30" t="s">
        <v>68</v>
      </c>
      <c r="B5" s="30"/>
      <c r="C5" s="136"/>
      <c r="D5" s="76" t="s">
        <v>194</v>
      </c>
      <c r="E5" s="39"/>
      <c r="F5" s="137" t="s">
        <v>73</v>
      </c>
      <c r="G5" s="137" t="s">
        <v>195</v>
      </c>
      <c r="H5" s="137" t="s">
        <v>196</v>
      </c>
      <c r="I5" s="137" t="s">
        <v>197</v>
      </c>
      <c r="J5" s="45" t="s">
        <v>198</v>
      </c>
      <c r="K5" s="137" t="s">
        <v>199</v>
      </c>
      <c r="L5" s="137" t="s">
        <v>200</v>
      </c>
      <c r="M5" s="45" t="s">
        <v>201</v>
      </c>
      <c r="N5" s="45" t="s">
        <v>202</v>
      </c>
      <c r="O5" s="45" t="s">
        <v>203</v>
      </c>
      <c r="P5" s="45" t="s">
        <v>103</v>
      </c>
      <c r="Q5" s="45" t="s">
        <v>204</v>
      </c>
      <c r="R5" s="142" t="s">
        <v>170</v>
      </c>
      <c r="S5" s="137" t="s">
        <v>73</v>
      </c>
      <c r="T5" s="137" t="s">
        <v>205</v>
      </c>
      <c r="U5" s="137" t="s">
        <v>206</v>
      </c>
      <c r="V5" s="137" t="s">
        <v>207</v>
      </c>
      <c r="W5" s="137" t="s">
        <v>208</v>
      </c>
      <c r="X5" s="137" t="s">
        <v>209</v>
      </c>
      <c r="Y5" s="137" t="s">
        <v>210</v>
      </c>
      <c r="Z5" s="137" t="s">
        <v>211</v>
      </c>
      <c r="AA5" s="137" t="s">
        <v>212</v>
      </c>
      <c r="AB5" s="137" t="s">
        <v>213</v>
      </c>
      <c r="AC5" s="146" t="s">
        <v>214</v>
      </c>
      <c r="AD5" s="137" t="s">
        <v>215</v>
      </c>
      <c r="AE5" s="137" t="s">
        <v>216</v>
      </c>
      <c r="AF5" s="137" t="s">
        <v>217</v>
      </c>
      <c r="AG5" s="137" t="s">
        <v>174</v>
      </c>
      <c r="AH5" s="146" t="s">
        <v>176</v>
      </c>
      <c r="AI5" s="137" t="s">
        <v>218</v>
      </c>
      <c r="AJ5" s="137" t="s">
        <v>219</v>
      </c>
      <c r="AK5" s="137" t="s">
        <v>220</v>
      </c>
      <c r="AL5" s="137" t="s">
        <v>221</v>
      </c>
      <c r="AM5" s="137" t="s">
        <v>222</v>
      </c>
      <c r="AN5" s="137" t="s">
        <v>223</v>
      </c>
      <c r="AO5" s="137" t="s">
        <v>224</v>
      </c>
      <c r="AP5" s="146" t="s">
        <v>225</v>
      </c>
      <c r="AQ5" s="137" t="s">
        <v>226</v>
      </c>
      <c r="AR5" s="137" t="s">
        <v>179</v>
      </c>
      <c r="AS5" s="39" t="s">
        <v>73</v>
      </c>
      <c r="AT5" s="39" t="s">
        <v>227</v>
      </c>
      <c r="AU5" s="45" t="s">
        <v>228</v>
      </c>
      <c r="AV5" s="45" t="s">
        <v>229</v>
      </c>
      <c r="AW5" s="39" t="s">
        <v>230</v>
      </c>
      <c r="AX5" s="45" t="s">
        <v>231</v>
      </c>
      <c r="AY5" s="39" t="s">
        <v>232</v>
      </c>
      <c r="AZ5" s="39" t="s">
        <v>233</v>
      </c>
      <c r="BA5" s="39" t="s">
        <v>234</v>
      </c>
      <c r="BB5" s="45" t="s">
        <v>235</v>
      </c>
      <c r="BC5" s="39" t="s">
        <v>236</v>
      </c>
      <c r="BD5" s="39" t="s">
        <v>73</v>
      </c>
      <c r="BE5" s="39" t="s">
        <v>237</v>
      </c>
      <c r="BF5" s="39" t="s">
        <v>238</v>
      </c>
      <c r="BG5" s="45" t="s">
        <v>239</v>
      </c>
      <c r="BH5" s="45" t="s">
        <v>240</v>
      </c>
      <c r="BI5" s="39" t="s">
        <v>73</v>
      </c>
      <c r="BJ5" s="39" t="s">
        <v>241</v>
      </c>
      <c r="BK5" s="39" t="s">
        <v>242</v>
      </c>
      <c r="BL5" s="39" t="s">
        <v>243</v>
      </c>
      <c r="BM5" s="39" t="s">
        <v>244</v>
      </c>
      <c r="BN5" s="39" t="s">
        <v>245</v>
      </c>
      <c r="BO5" s="39" t="s">
        <v>246</v>
      </c>
      <c r="BP5" s="39" t="s">
        <v>247</v>
      </c>
      <c r="BQ5" s="39" t="s">
        <v>248</v>
      </c>
      <c r="BR5" s="39" t="s">
        <v>249</v>
      </c>
      <c r="BS5" s="39" t="s">
        <v>250</v>
      </c>
      <c r="BT5" s="39" t="s">
        <v>251</v>
      </c>
      <c r="BU5" s="147" t="s">
        <v>252</v>
      </c>
      <c r="BV5" s="39" t="s">
        <v>253</v>
      </c>
      <c r="BW5" s="45" t="s">
        <v>254</v>
      </c>
      <c r="BX5" s="45" t="s">
        <v>255</v>
      </c>
      <c r="BY5" s="39" t="s">
        <v>256</v>
      </c>
      <c r="BZ5" s="45" t="s">
        <v>73</v>
      </c>
      <c r="CA5" s="45" t="s">
        <v>257</v>
      </c>
      <c r="CB5" s="45" t="s">
        <v>258</v>
      </c>
      <c r="CC5" s="45" t="s">
        <v>259</v>
      </c>
      <c r="CD5" s="45" t="s">
        <v>260</v>
      </c>
      <c r="CE5" s="45" t="s">
        <v>261</v>
      </c>
      <c r="CF5" s="45" t="s">
        <v>73</v>
      </c>
      <c r="CG5" s="45" t="s">
        <v>192</v>
      </c>
      <c r="CH5" s="45" t="s">
        <v>262</v>
      </c>
      <c r="CI5" s="45" t="s">
        <v>73</v>
      </c>
      <c r="CJ5" s="45" t="s">
        <v>263</v>
      </c>
      <c r="CK5" s="39" t="s">
        <v>193</v>
      </c>
      <c r="CL5" s="62"/>
    </row>
    <row r="6" spans="1:90" ht="16.5" customHeight="1">
      <c r="A6" s="41" t="s">
        <v>78</v>
      </c>
      <c r="B6" s="40" t="s">
        <v>79</v>
      </c>
      <c r="C6" s="42" t="s">
        <v>80</v>
      </c>
      <c r="D6" s="44"/>
      <c r="E6" s="45"/>
      <c r="F6" s="39"/>
      <c r="G6" s="39"/>
      <c r="H6" s="39"/>
      <c r="I6" s="39"/>
      <c r="J6" s="137"/>
      <c r="K6" s="39"/>
      <c r="L6" s="39"/>
      <c r="M6" s="137"/>
      <c r="N6" s="137"/>
      <c r="O6" s="137"/>
      <c r="P6" s="137"/>
      <c r="Q6" s="137"/>
      <c r="R6" s="143"/>
      <c r="S6" s="39"/>
      <c r="T6" s="39"/>
      <c r="U6" s="39"/>
      <c r="V6" s="39"/>
      <c r="W6" s="39"/>
      <c r="X6" s="39"/>
      <c r="Y6" s="39"/>
      <c r="Z6" s="39"/>
      <c r="AA6" s="39"/>
      <c r="AB6" s="39"/>
      <c r="AC6" s="147"/>
      <c r="AD6" s="39"/>
      <c r="AE6" s="39"/>
      <c r="AF6" s="39"/>
      <c r="AG6" s="39"/>
      <c r="AH6" s="147"/>
      <c r="AI6" s="39"/>
      <c r="AJ6" s="39"/>
      <c r="AK6" s="39"/>
      <c r="AL6" s="39"/>
      <c r="AM6" s="39"/>
      <c r="AN6" s="39"/>
      <c r="AO6" s="39"/>
      <c r="AP6" s="147"/>
      <c r="AQ6" s="39"/>
      <c r="AR6" s="39"/>
      <c r="AS6" s="39"/>
      <c r="AT6" s="39"/>
      <c r="AU6" s="137"/>
      <c r="AV6" s="137"/>
      <c r="AW6" s="39"/>
      <c r="AX6" s="137"/>
      <c r="AY6" s="39"/>
      <c r="AZ6" s="39"/>
      <c r="BA6" s="39"/>
      <c r="BB6" s="137"/>
      <c r="BC6" s="39"/>
      <c r="BD6" s="39"/>
      <c r="BE6" s="39"/>
      <c r="BF6" s="39"/>
      <c r="BG6" s="137"/>
      <c r="BH6" s="137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147"/>
      <c r="BV6" s="39"/>
      <c r="BW6" s="137"/>
      <c r="BX6" s="137"/>
      <c r="BY6" s="39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39"/>
      <c r="CL6" s="62"/>
    </row>
    <row r="7" spans="1:90" s="22" customFormat="1" ht="24" customHeight="1">
      <c r="A7" s="106"/>
      <c r="B7" s="106"/>
      <c r="C7" s="106"/>
      <c r="D7" s="106" t="s">
        <v>58</v>
      </c>
      <c r="E7" s="126">
        <f>SUM(E8:E16)</f>
        <v>8637584</v>
      </c>
      <c r="F7" s="126">
        <f>SUM(F8:F16)</f>
        <v>3820905</v>
      </c>
      <c r="G7" s="126">
        <f>SUM(G8:G16)</f>
        <v>1234716</v>
      </c>
      <c r="H7" s="126">
        <f>SUM(H8:H16)</f>
        <v>699432</v>
      </c>
      <c r="I7" s="126">
        <f>SUM(I8:I16)</f>
        <v>66373</v>
      </c>
      <c r="J7" s="126"/>
      <c r="K7" s="126">
        <f>SUM(K8:K16)</f>
        <v>400080</v>
      </c>
      <c r="L7" s="126">
        <f>SUM(L8:L16)</f>
        <v>475181</v>
      </c>
      <c r="M7" s="126"/>
      <c r="N7" s="126"/>
      <c r="O7" s="126">
        <f>SUM(O8:O16)</f>
        <v>0</v>
      </c>
      <c r="P7" s="126">
        <f>SUM(P8:P16)</f>
        <v>285109</v>
      </c>
      <c r="Q7" s="126"/>
      <c r="R7" s="126">
        <f>SUM(R8:R16)</f>
        <v>444000</v>
      </c>
      <c r="S7" s="138">
        <f>SUM(S8:S16)</f>
        <v>4681379</v>
      </c>
      <c r="T7" s="126">
        <f aca="true" t="shared" si="0" ref="T7:AP7">SUM(T8:T16)</f>
        <v>70000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5000</v>
      </c>
      <c r="Y7" s="126">
        <f t="shared" si="0"/>
        <v>20000</v>
      </c>
      <c r="Z7" s="126">
        <f t="shared" si="0"/>
        <v>20000</v>
      </c>
      <c r="AA7" s="126">
        <f t="shared" si="0"/>
        <v>0</v>
      </c>
      <c r="AB7" s="126">
        <f t="shared" si="0"/>
        <v>173000</v>
      </c>
      <c r="AC7" s="126">
        <f t="shared" si="0"/>
        <v>0</v>
      </c>
      <c r="AD7" s="126">
        <f t="shared" si="0"/>
        <v>20000</v>
      </c>
      <c r="AE7" s="126">
        <f t="shared" si="0"/>
        <v>0</v>
      </c>
      <c r="AF7" s="126">
        <f t="shared" si="0"/>
        <v>0</v>
      </c>
      <c r="AG7" s="126">
        <f t="shared" si="0"/>
        <v>30000</v>
      </c>
      <c r="AH7" s="126">
        <f t="shared" si="0"/>
        <v>69000</v>
      </c>
      <c r="AI7" s="126">
        <f t="shared" si="0"/>
        <v>0</v>
      </c>
      <c r="AJ7" s="126">
        <f t="shared" si="0"/>
        <v>0</v>
      </c>
      <c r="AK7" s="126">
        <f t="shared" si="0"/>
        <v>0</v>
      </c>
      <c r="AL7" s="126">
        <f t="shared" si="0"/>
        <v>0</v>
      </c>
      <c r="AM7" s="126">
        <f t="shared" si="0"/>
        <v>0</v>
      </c>
      <c r="AN7" s="126">
        <f t="shared" si="0"/>
        <v>38141</v>
      </c>
      <c r="AO7" s="126">
        <f t="shared" si="0"/>
        <v>46897</v>
      </c>
      <c r="AP7" s="126">
        <f t="shared" si="0"/>
        <v>0</v>
      </c>
      <c r="AQ7" s="126"/>
      <c r="AR7" s="126">
        <f>SUM(AR8:AR16)</f>
        <v>4038141</v>
      </c>
      <c r="AS7" s="126">
        <f>SUM(AS8:AS16)</f>
        <v>135300</v>
      </c>
      <c r="AT7" s="126">
        <f>SUM(AT8:AT16)</f>
        <v>0</v>
      </c>
      <c r="AU7" s="126"/>
      <c r="AV7" s="126"/>
      <c r="AW7" s="126">
        <f aca="true" t="shared" si="1" ref="AW7:BF7">SUM(AW8:AW16)</f>
        <v>0</v>
      </c>
      <c r="AX7" s="126">
        <f t="shared" si="1"/>
        <v>0</v>
      </c>
      <c r="AY7" s="126">
        <f t="shared" si="1"/>
        <v>0</v>
      </c>
      <c r="AZ7" s="126">
        <f t="shared" si="1"/>
        <v>0</v>
      </c>
      <c r="BA7" s="126">
        <f t="shared" si="1"/>
        <v>0</v>
      </c>
      <c r="BB7" s="126">
        <f t="shared" si="1"/>
        <v>0</v>
      </c>
      <c r="BC7" s="126">
        <f t="shared" si="1"/>
        <v>132000</v>
      </c>
      <c r="BD7" s="126">
        <f t="shared" si="1"/>
        <v>0</v>
      </c>
      <c r="BE7" s="126">
        <f t="shared" si="1"/>
        <v>0</v>
      </c>
      <c r="BF7" s="126">
        <f t="shared" si="1"/>
        <v>0</v>
      </c>
      <c r="BG7" s="126"/>
      <c r="BH7" s="126"/>
      <c r="BI7" s="126">
        <f>SUM(BI8:BI16)</f>
        <v>0</v>
      </c>
      <c r="BJ7" s="126">
        <f>SUM(BJ8:BJ16)</f>
        <v>0</v>
      </c>
      <c r="BK7" s="126">
        <f>SUM(BK8:BK16)</f>
        <v>0</v>
      </c>
      <c r="BL7" s="126">
        <f>SUM(BL8:BL16)</f>
        <v>0</v>
      </c>
      <c r="BM7" s="126">
        <f>SUM(BM8:BM16)</f>
        <v>0</v>
      </c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>
        <v>0</v>
      </c>
      <c r="CL7" s="161"/>
    </row>
    <row r="8" spans="1:90" s="22" customFormat="1" ht="27" customHeight="1">
      <c r="A8" s="103" t="s">
        <v>81</v>
      </c>
      <c r="B8" s="103" t="s">
        <v>82</v>
      </c>
      <c r="C8" s="103" t="s">
        <v>83</v>
      </c>
      <c r="D8" s="128" t="s">
        <v>85</v>
      </c>
      <c r="E8" s="138">
        <f aca="true" t="shared" si="2" ref="E8:E16">F8+S8+AS8+BD8+BI8++BZ8+CF8+CI8</f>
        <v>2654660</v>
      </c>
      <c r="F8" s="138">
        <f aca="true" t="shared" si="3" ref="F8:F16">SUM(G8:R8)</f>
        <v>1973281</v>
      </c>
      <c r="G8" s="138">
        <v>955476</v>
      </c>
      <c r="H8" s="138">
        <v>699432</v>
      </c>
      <c r="I8" s="138">
        <v>66373</v>
      </c>
      <c r="J8" s="138"/>
      <c r="K8" s="138"/>
      <c r="L8" s="140"/>
      <c r="M8" s="140"/>
      <c r="N8" s="140"/>
      <c r="O8" s="140"/>
      <c r="P8" s="138"/>
      <c r="Q8" s="138"/>
      <c r="R8" s="138">
        <v>252000</v>
      </c>
      <c r="S8" s="138">
        <f>SUM(T8:AR8)</f>
        <v>681379</v>
      </c>
      <c r="T8" s="138">
        <v>70000</v>
      </c>
      <c r="U8" s="138"/>
      <c r="V8" s="138"/>
      <c r="W8" s="138"/>
      <c r="X8" s="138">
        <v>5000</v>
      </c>
      <c r="Y8" s="138">
        <v>20000</v>
      </c>
      <c r="Z8" s="138">
        <v>20000</v>
      </c>
      <c r="AA8" s="138"/>
      <c r="AB8" s="138">
        <v>173000</v>
      </c>
      <c r="AC8" s="138"/>
      <c r="AD8" s="138">
        <v>20000</v>
      </c>
      <c r="AE8" s="138"/>
      <c r="AF8" s="138"/>
      <c r="AG8" s="138">
        <v>30000</v>
      </c>
      <c r="AH8" s="138">
        <v>69000</v>
      </c>
      <c r="AI8" s="138"/>
      <c r="AJ8" s="138"/>
      <c r="AK8" s="148"/>
      <c r="AL8" s="138"/>
      <c r="AM8" s="138"/>
      <c r="AN8" s="138">
        <v>38141</v>
      </c>
      <c r="AO8" s="138">
        <v>46897</v>
      </c>
      <c r="AP8" s="138"/>
      <c r="AQ8" s="138">
        <v>151200</v>
      </c>
      <c r="AR8" s="138">
        <v>38141</v>
      </c>
      <c r="AS8" s="138">
        <f>SUM(AT8:BC8)</f>
        <v>0</v>
      </c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>
        <v>0</v>
      </c>
      <c r="CL8" s="69"/>
    </row>
    <row r="9" spans="1:89" s="22" customFormat="1" ht="27" customHeight="1">
      <c r="A9" s="103" t="s">
        <v>81</v>
      </c>
      <c r="B9" s="103" t="s">
        <v>82</v>
      </c>
      <c r="C9" s="103" t="s">
        <v>86</v>
      </c>
      <c r="D9" s="128" t="s">
        <v>87</v>
      </c>
      <c r="E9" s="138">
        <f t="shared" si="2"/>
        <v>871320</v>
      </c>
      <c r="F9" s="138">
        <f t="shared" si="3"/>
        <v>871320</v>
      </c>
      <c r="G9" s="138">
        <v>279240</v>
      </c>
      <c r="H9" s="138"/>
      <c r="I9" s="138"/>
      <c r="J9" s="138"/>
      <c r="K9" s="138">
        <v>400080</v>
      </c>
      <c r="L9" s="140"/>
      <c r="M9" s="140"/>
      <c r="N9" s="140"/>
      <c r="O9" s="140"/>
      <c r="P9" s="140"/>
      <c r="Q9" s="140"/>
      <c r="R9" s="140">
        <v>192000</v>
      </c>
      <c r="S9" s="138">
        <f>SUM(T9:AR9)</f>
        <v>0</v>
      </c>
      <c r="T9" s="140"/>
      <c r="U9" s="140"/>
      <c r="V9" s="140"/>
      <c r="W9" s="144"/>
      <c r="X9" s="140"/>
      <c r="Y9" s="140"/>
      <c r="Z9" s="140"/>
      <c r="AA9" s="140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0"/>
      <c r="AM9" s="140"/>
      <c r="AN9" s="140"/>
      <c r="AO9" s="140"/>
      <c r="AP9" s="140"/>
      <c r="AQ9" s="140"/>
      <c r="AR9" s="151"/>
      <c r="AS9" s="138">
        <f>SUM(AT9:BC9)</f>
        <v>0</v>
      </c>
      <c r="AT9" s="140"/>
      <c r="AU9" s="140"/>
      <c r="AV9" s="140"/>
      <c r="AW9" s="140"/>
      <c r="AX9" s="140"/>
      <c r="AY9" s="140"/>
      <c r="AZ9" s="140"/>
      <c r="BA9" s="140"/>
      <c r="BB9" s="140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54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</row>
    <row r="10" spans="1:89" s="22" customFormat="1" ht="27" customHeight="1">
      <c r="A10" s="103" t="s">
        <v>81</v>
      </c>
      <c r="B10" s="103" t="s">
        <v>82</v>
      </c>
      <c r="C10" s="103" t="s">
        <v>88</v>
      </c>
      <c r="D10" s="128" t="s">
        <v>89</v>
      </c>
      <c r="E10" s="138">
        <f t="shared" si="2"/>
        <v>4000000</v>
      </c>
      <c r="F10" s="138">
        <f t="shared" si="3"/>
        <v>0</v>
      </c>
      <c r="G10" s="138"/>
      <c r="H10" s="138"/>
      <c r="I10" s="138"/>
      <c r="J10" s="138"/>
      <c r="K10" s="138"/>
      <c r="L10" s="140"/>
      <c r="M10" s="140"/>
      <c r="N10" s="140"/>
      <c r="O10" s="140"/>
      <c r="P10" s="140"/>
      <c r="Q10" s="140"/>
      <c r="R10" s="140"/>
      <c r="S10" s="138">
        <f>SUM(T10:AR10)</f>
        <v>4000000</v>
      </c>
      <c r="T10" s="140"/>
      <c r="U10" s="140"/>
      <c r="V10" s="140"/>
      <c r="W10" s="144"/>
      <c r="X10" s="140"/>
      <c r="Y10" s="140"/>
      <c r="Z10" s="140"/>
      <c r="AA10" s="140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0"/>
      <c r="AM10" s="140"/>
      <c r="AN10" s="140"/>
      <c r="AO10" s="140"/>
      <c r="AP10" s="140"/>
      <c r="AQ10" s="140"/>
      <c r="AR10" s="151">
        <v>4000000</v>
      </c>
      <c r="AS10" s="138"/>
      <c r="AT10" s="140"/>
      <c r="AU10" s="140"/>
      <c r="AV10" s="140"/>
      <c r="AW10" s="140"/>
      <c r="AX10" s="140"/>
      <c r="AY10" s="140"/>
      <c r="AZ10" s="140"/>
      <c r="BA10" s="140"/>
      <c r="BB10" s="140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54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</row>
    <row r="11" spans="1:89" s="22" customFormat="1" ht="27" customHeight="1">
      <c r="A11" s="103" t="s">
        <v>90</v>
      </c>
      <c r="B11" s="103" t="s">
        <v>91</v>
      </c>
      <c r="C11" s="103" t="s">
        <v>92</v>
      </c>
      <c r="D11" s="128" t="s">
        <v>93</v>
      </c>
      <c r="E11" s="138">
        <f t="shared" si="2"/>
        <v>135300</v>
      </c>
      <c r="F11" s="138">
        <f t="shared" si="3"/>
        <v>0</v>
      </c>
      <c r="G11" s="138"/>
      <c r="H11" s="138"/>
      <c r="I11" s="138"/>
      <c r="J11" s="138"/>
      <c r="K11" s="138"/>
      <c r="L11" s="140"/>
      <c r="M11" s="140"/>
      <c r="N11" s="140"/>
      <c r="O11" s="140"/>
      <c r="P11" s="140"/>
      <c r="Q11" s="140"/>
      <c r="R11" s="140"/>
      <c r="S11" s="138">
        <f>SUM(T11:AR11)</f>
        <v>0</v>
      </c>
      <c r="T11" s="140"/>
      <c r="U11" s="140"/>
      <c r="V11" s="140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0"/>
      <c r="AM11" s="140"/>
      <c r="AN11" s="140"/>
      <c r="AO11" s="140"/>
      <c r="AP11" s="140"/>
      <c r="AQ11" s="140"/>
      <c r="AR11" s="140"/>
      <c r="AS11" s="138">
        <f>SUM(AT11:BC11)</f>
        <v>135300</v>
      </c>
      <c r="AT11" s="140"/>
      <c r="AU11" s="140">
        <v>3300</v>
      </c>
      <c r="AV11" s="140"/>
      <c r="AW11" s="140"/>
      <c r="AX11" s="140"/>
      <c r="AY11" s="140"/>
      <c r="AZ11" s="140"/>
      <c r="BA11" s="140"/>
      <c r="BB11" s="140"/>
      <c r="BC11" s="144">
        <v>132000</v>
      </c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54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</row>
    <row r="12" spans="1:89" s="22" customFormat="1" ht="21" customHeight="1">
      <c r="A12" s="103" t="s">
        <v>90</v>
      </c>
      <c r="B12" s="103" t="s">
        <v>91</v>
      </c>
      <c r="C12" s="103" t="s">
        <v>91</v>
      </c>
      <c r="D12" s="106" t="s">
        <v>94</v>
      </c>
      <c r="E12" s="138">
        <f t="shared" si="2"/>
        <v>475181</v>
      </c>
      <c r="F12" s="138">
        <f t="shared" si="3"/>
        <v>475181</v>
      </c>
      <c r="G12" s="138"/>
      <c r="H12" s="138"/>
      <c r="I12" s="138"/>
      <c r="J12" s="138"/>
      <c r="K12" s="138"/>
      <c r="L12" s="140">
        <v>475181</v>
      </c>
      <c r="M12" s="140"/>
      <c r="N12" s="140"/>
      <c r="O12" s="140"/>
      <c r="P12" s="140"/>
      <c r="Q12" s="140"/>
      <c r="R12" s="140"/>
      <c r="S12" s="138">
        <f>SUM(T12:AR12)</f>
        <v>0</v>
      </c>
      <c r="T12" s="140"/>
      <c r="U12" s="140"/>
      <c r="V12" s="140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0"/>
      <c r="AM12" s="140"/>
      <c r="AN12" s="140"/>
      <c r="AO12" s="140"/>
      <c r="AP12" s="140"/>
      <c r="AQ12" s="140"/>
      <c r="AR12" s="140"/>
      <c r="AS12" s="138">
        <f>SUM(AT12:BC12)</f>
        <v>0</v>
      </c>
      <c r="AT12" s="140"/>
      <c r="AU12" s="140"/>
      <c r="AV12" s="140"/>
      <c r="AW12" s="140"/>
      <c r="AX12" s="140"/>
      <c r="AY12" s="140"/>
      <c r="AZ12" s="140"/>
      <c r="BA12" s="140"/>
      <c r="BB12" s="140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54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</row>
    <row r="13" spans="1:89" s="22" customFormat="1" ht="21" customHeight="1">
      <c r="A13" s="103" t="s">
        <v>95</v>
      </c>
      <c r="B13" s="103" t="s">
        <v>96</v>
      </c>
      <c r="C13" s="103" t="s">
        <v>83</v>
      </c>
      <c r="D13" s="106" t="s">
        <v>97</v>
      </c>
      <c r="E13" s="138">
        <f t="shared" si="2"/>
        <v>111348</v>
      </c>
      <c r="F13" s="138">
        <f t="shared" si="3"/>
        <v>111348</v>
      </c>
      <c r="G13" s="138"/>
      <c r="H13" s="138"/>
      <c r="I13" s="138"/>
      <c r="J13" s="138"/>
      <c r="K13" s="138"/>
      <c r="L13" s="140"/>
      <c r="M13" s="140">
        <v>111348</v>
      </c>
      <c r="N13" s="140"/>
      <c r="O13" s="140"/>
      <c r="P13" s="140"/>
      <c r="Q13" s="140"/>
      <c r="R13" s="140"/>
      <c r="S13" s="138"/>
      <c r="T13" s="140"/>
      <c r="U13" s="140"/>
      <c r="V13" s="140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0"/>
      <c r="AM13" s="140"/>
      <c r="AN13" s="140"/>
      <c r="AO13" s="140"/>
      <c r="AP13" s="140"/>
      <c r="AQ13" s="140"/>
      <c r="AR13" s="140"/>
      <c r="AS13" s="138"/>
      <c r="AT13" s="140"/>
      <c r="AU13" s="140"/>
      <c r="AV13" s="140"/>
      <c r="AW13" s="140"/>
      <c r="AX13" s="140"/>
      <c r="AY13" s="140"/>
      <c r="AZ13" s="140"/>
      <c r="BA13" s="140"/>
      <c r="BB13" s="140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54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</row>
    <row r="14" spans="1:89" s="22" customFormat="1" ht="21" customHeight="1">
      <c r="A14" s="103" t="s">
        <v>95</v>
      </c>
      <c r="B14" s="103" t="s">
        <v>96</v>
      </c>
      <c r="C14" s="103" t="s">
        <v>98</v>
      </c>
      <c r="D14" s="106" t="s">
        <v>99</v>
      </c>
      <c r="E14" s="138">
        <f t="shared" si="2"/>
        <v>59514</v>
      </c>
      <c r="F14" s="138">
        <f t="shared" si="3"/>
        <v>59514</v>
      </c>
      <c r="G14" s="138"/>
      <c r="H14" s="138"/>
      <c r="I14" s="138"/>
      <c r="J14" s="138"/>
      <c r="K14" s="138"/>
      <c r="L14" s="140"/>
      <c r="M14" s="140">
        <v>59514</v>
      </c>
      <c r="N14" s="140"/>
      <c r="O14" s="140"/>
      <c r="P14" s="140"/>
      <c r="Q14" s="140"/>
      <c r="R14" s="140"/>
      <c r="S14" s="138"/>
      <c r="T14" s="140"/>
      <c r="U14" s="140"/>
      <c r="V14" s="140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0"/>
      <c r="AM14" s="140"/>
      <c r="AN14" s="140"/>
      <c r="AO14" s="140"/>
      <c r="AP14" s="140"/>
      <c r="AQ14" s="140"/>
      <c r="AR14" s="140"/>
      <c r="AS14" s="138"/>
      <c r="AT14" s="140"/>
      <c r="AU14" s="140"/>
      <c r="AV14" s="140"/>
      <c r="AW14" s="140"/>
      <c r="AX14" s="140"/>
      <c r="AY14" s="140"/>
      <c r="AZ14" s="140"/>
      <c r="BA14" s="140"/>
      <c r="BB14" s="140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54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</row>
    <row r="15" spans="1:89" s="22" customFormat="1" ht="21" customHeight="1">
      <c r="A15" s="103" t="s">
        <v>95</v>
      </c>
      <c r="B15" s="103" t="s">
        <v>96</v>
      </c>
      <c r="C15" s="103" t="s">
        <v>100</v>
      </c>
      <c r="D15" s="106" t="s">
        <v>101</v>
      </c>
      <c r="E15" s="138">
        <f t="shared" si="2"/>
        <v>45152</v>
      </c>
      <c r="F15" s="138">
        <f t="shared" si="3"/>
        <v>45152</v>
      </c>
      <c r="G15" s="138"/>
      <c r="H15" s="138"/>
      <c r="I15" s="138"/>
      <c r="J15" s="138"/>
      <c r="K15" s="138"/>
      <c r="L15" s="140"/>
      <c r="M15" s="140"/>
      <c r="N15" s="140">
        <v>45152</v>
      </c>
      <c r="O15" s="140"/>
      <c r="P15" s="140"/>
      <c r="Q15" s="140"/>
      <c r="R15" s="140"/>
      <c r="S15" s="138"/>
      <c r="T15" s="140"/>
      <c r="U15" s="140"/>
      <c r="V15" s="140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0"/>
      <c r="AM15" s="140"/>
      <c r="AN15" s="140"/>
      <c r="AO15" s="140"/>
      <c r="AP15" s="140"/>
      <c r="AQ15" s="140"/>
      <c r="AR15" s="140"/>
      <c r="AS15" s="138"/>
      <c r="AT15" s="140"/>
      <c r="AU15" s="140"/>
      <c r="AV15" s="140"/>
      <c r="AW15" s="140"/>
      <c r="AX15" s="140"/>
      <c r="AY15" s="140"/>
      <c r="AZ15" s="140"/>
      <c r="BA15" s="140"/>
      <c r="BB15" s="140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54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</row>
    <row r="16" spans="1:89" s="22" customFormat="1" ht="27" customHeight="1">
      <c r="A16" s="103" t="s">
        <v>102</v>
      </c>
      <c r="B16" s="103" t="s">
        <v>98</v>
      </c>
      <c r="C16" s="103" t="s">
        <v>83</v>
      </c>
      <c r="D16" s="128" t="s">
        <v>103</v>
      </c>
      <c r="E16" s="138">
        <f t="shared" si="2"/>
        <v>285109</v>
      </c>
      <c r="F16" s="138">
        <f t="shared" si="3"/>
        <v>285109</v>
      </c>
      <c r="G16" s="138"/>
      <c r="H16" s="138"/>
      <c r="I16" s="138"/>
      <c r="J16" s="138"/>
      <c r="K16" s="138"/>
      <c r="L16" s="140"/>
      <c r="M16" s="140"/>
      <c r="N16" s="140"/>
      <c r="O16" s="140"/>
      <c r="P16" s="140">
        <v>285109</v>
      </c>
      <c r="Q16" s="140"/>
      <c r="R16" s="140"/>
      <c r="S16" s="138">
        <f>SUM(T16:AR16)</f>
        <v>0</v>
      </c>
      <c r="T16" s="140"/>
      <c r="U16" s="140"/>
      <c r="V16" s="140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0"/>
      <c r="AM16" s="140"/>
      <c r="AN16" s="140"/>
      <c r="AO16" s="140"/>
      <c r="AP16" s="140"/>
      <c r="AQ16" s="140"/>
      <c r="AR16" s="140"/>
      <c r="AS16" s="138">
        <f>SUM(AT16:BC16)</f>
        <v>0</v>
      </c>
      <c r="AT16" s="140"/>
      <c r="AU16" s="140"/>
      <c r="AV16" s="140"/>
      <c r="AW16" s="140"/>
      <c r="AX16" s="140"/>
      <c r="AY16" s="140"/>
      <c r="AZ16" s="140"/>
      <c r="BA16" s="140"/>
      <c r="BB16" s="140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54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</row>
    <row r="17" ht="12.75" customHeight="1">
      <c r="F17" s="139"/>
    </row>
    <row r="18" ht="12.75" customHeight="1">
      <c r="F18" s="139"/>
    </row>
    <row r="19" ht="12.75" customHeight="1">
      <c r="F19" s="139"/>
    </row>
    <row r="20" ht="12.75" customHeight="1">
      <c r="F20" s="139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workbookViewId="0" topLeftCell="A31">
      <selection activeCell="C6" sqref="C6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70"/>
      <c r="B1" s="70"/>
      <c r="C1" s="71"/>
      <c r="D1" s="71"/>
      <c r="E1" s="71"/>
      <c r="F1" s="71"/>
      <c r="G1" s="70"/>
      <c r="H1" s="70"/>
      <c r="I1" s="72" t="s">
        <v>264</v>
      </c>
      <c r="J1" s="89"/>
    </row>
    <row r="2" spans="1:10" ht="25.5" customHeight="1">
      <c r="A2" s="26" t="s">
        <v>265</v>
      </c>
      <c r="B2" s="26"/>
      <c r="C2" s="26"/>
      <c r="D2" s="26"/>
      <c r="E2" s="26"/>
      <c r="F2" s="26"/>
      <c r="G2" s="26"/>
      <c r="H2" s="26"/>
      <c r="I2" s="26"/>
      <c r="J2" s="89"/>
    </row>
    <row r="3" spans="1:10" ht="19.5" customHeight="1">
      <c r="A3" s="73" t="s">
        <v>5</v>
      </c>
      <c r="B3" s="73"/>
      <c r="C3" s="73"/>
      <c r="D3" s="116"/>
      <c r="E3" s="116"/>
      <c r="F3" s="116"/>
      <c r="G3" s="74"/>
      <c r="H3" s="74"/>
      <c r="I3" s="29" t="s">
        <v>6</v>
      </c>
      <c r="J3" s="89"/>
    </row>
    <row r="4" spans="1:10" ht="19.5" customHeight="1">
      <c r="A4" s="117" t="s">
        <v>266</v>
      </c>
      <c r="B4" s="117"/>
      <c r="C4" s="117"/>
      <c r="D4" s="117"/>
      <c r="E4" s="117"/>
      <c r="F4" s="117"/>
      <c r="G4" s="39" t="s">
        <v>106</v>
      </c>
      <c r="H4" s="39"/>
      <c r="I4" s="39"/>
      <c r="J4" s="89"/>
    </row>
    <row r="5" spans="1:10" ht="19.5" customHeight="1">
      <c r="A5" s="118" t="s">
        <v>267</v>
      </c>
      <c r="B5" s="119"/>
      <c r="C5" s="120"/>
      <c r="D5" s="121" t="s">
        <v>268</v>
      </c>
      <c r="E5" s="122"/>
      <c r="F5" s="123"/>
      <c r="G5" s="39" t="s">
        <v>58</v>
      </c>
      <c r="H5" s="33" t="s">
        <v>269</v>
      </c>
      <c r="I5" s="101" t="s">
        <v>270</v>
      </c>
      <c r="J5" s="89"/>
    </row>
    <row r="6" spans="1:10" ht="33.75" customHeight="1">
      <c r="A6" s="41" t="s">
        <v>78</v>
      </c>
      <c r="B6" s="42" t="s">
        <v>79</v>
      </c>
      <c r="C6" s="41" t="s">
        <v>194</v>
      </c>
      <c r="D6" s="41" t="s">
        <v>78</v>
      </c>
      <c r="E6" s="42" t="s">
        <v>79</v>
      </c>
      <c r="F6" s="41" t="s">
        <v>194</v>
      </c>
      <c r="G6" s="45"/>
      <c r="H6" s="46"/>
      <c r="I6" s="84"/>
      <c r="J6" s="89"/>
    </row>
    <row r="7" spans="1:10" ht="19.5" customHeight="1">
      <c r="A7" s="124" t="s">
        <v>58</v>
      </c>
      <c r="B7" s="125"/>
      <c r="C7" s="125"/>
      <c r="D7" s="125"/>
      <c r="E7" s="125"/>
      <c r="F7" s="125"/>
      <c r="G7" s="52">
        <f>G8+G19+G32</f>
        <v>4637584</v>
      </c>
      <c r="H7" s="85">
        <f>H8+H32</f>
        <v>3956205</v>
      </c>
      <c r="I7" s="52">
        <f>I19</f>
        <v>681379</v>
      </c>
      <c r="J7" s="97"/>
    </row>
    <row r="8" spans="1:10" ht="19.5" customHeight="1">
      <c r="A8" s="50"/>
      <c r="B8" s="50"/>
      <c r="C8" s="106" t="s">
        <v>168</v>
      </c>
      <c r="D8" s="106"/>
      <c r="E8" s="106"/>
      <c r="F8" s="106" t="s">
        <v>271</v>
      </c>
      <c r="G8" s="126">
        <f aca="true" t="shared" si="0" ref="G8:G13">SUM(H8:I8)</f>
        <v>3796209</v>
      </c>
      <c r="H8" s="126">
        <f>SUM(H9:H18)</f>
        <v>3796209</v>
      </c>
      <c r="I8" s="126">
        <f>SUM(I9:I18)</f>
        <v>0</v>
      </c>
      <c r="J8" s="89"/>
    </row>
    <row r="9" spans="1:10" ht="19.5" customHeight="1">
      <c r="A9" s="124" t="s">
        <v>272</v>
      </c>
      <c r="B9" s="124" t="s">
        <v>83</v>
      </c>
      <c r="C9" s="106" t="s">
        <v>273</v>
      </c>
      <c r="D9" s="103" t="s">
        <v>165</v>
      </c>
      <c r="E9" s="103" t="s">
        <v>83</v>
      </c>
      <c r="F9" s="106" t="s">
        <v>166</v>
      </c>
      <c r="G9" s="127">
        <f t="shared" si="0"/>
        <v>1210020</v>
      </c>
      <c r="H9" s="127">
        <v>1210020</v>
      </c>
      <c r="I9" s="52">
        <v>0</v>
      </c>
      <c r="J9" s="94"/>
    </row>
    <row r="10" spans="1:10" ht="19.5" customHeight="1">
      <c r="A10" s="124" t="s">
        <v>272</v>
      </c>
      <c r="B10" s="124" t="s">
        <v>98</v>
      </c>
      <c r="C10" s="106" t="s">
        <v>274</v>
      </c>
      <c r="D10" s="103" t="s">
        <v>165</v>
      </c>
      <c r="E10" s="103" t="s">
        <v>83</v>
      </c>
      <c r="F10" s="106" t="s">
        <v>166</v>
      </c>
      <c r="G10" s="127">
        <f t="shared" si="0"/>
        <v>699432</v>
      </c>
      <c r="H10" s="127">
        <v>699432</v>
      </c>
      <c r="I10" s="52">
        <v>0</v>
      </c>
      <c r="J10" s="94"/>
    </row>
    <row r="11" spans="1:10" ht="19.5" customHeight="1">
      <c r="A11" s="124" t="s">
        <v>272</v>
      </c>
      <c r="B11" s="124" t="s">
        <v>100</v>
      </c>
      <c r="C11" s="106" t="s">
        <v>275</v>
      </c>
      <c r="D11" s="103" t="s">
        <v>165</v>
      </c>
      <c r="E11" s="103" t="s">
        <v>83</v>
      </c>
      <c r="F11" s="106" t="s">
        <v>166</v>
      </c>
      <c r="G11" s="127">
        <f t="shared" si="0"/>
        <v>66373</v>
      </c>
      <c r="H11" s="127">
        <v>66373</v>
      </c>
      <c r="I11" s="52">
        <v>0</v>
      </c>
      <c r="J11" s="94"/>
    </row>
    <row r="12" spans="1:10" ht="19.5" customHeight="1">
      <c r="A12" s="124" t="s">
        <v>272</v>
      </c>
      <c r="B12" s="124" t="s">
        <v>276</v>
      </c>
      <c r="C12" s="106" t="s">
        <v>277</v>
      </c>
      <c r="D12" s="103" t="s">
        <v>167</v>
      </c>
      <c r="E12" s="103" t="s">
        <v>83</v>
      </c>
      <c r="F12" s="106" t="s">
        <v>168</v>
      </c>
      <c r="G12" s="127">
        <f t="shared" si="0"/>
        <v>400080</v>
      </c>
      <c r="H12" s="127">
        <v>400080</v>
      </c>
      <c r="I12" s="52"/>
      <c r="J12" s="94"/>
    </row>
    <row r="13" spans="1:10" ht="19.5" customHeight="1">
      <c r="A13" s="124" t="s">
        <v>272</v>
      </c>
      <c r="B13" s="124" t="s">
        <v>82</v>
      </c>
      <c r="C13" s="106" t="s">
        <v>278</v>
      </c>
      <c r="D13" s="103" t="s">
        <v>165</v>
      </c>
      <c r="E13" s="103" t="s">
        <v>98</v>
      </c>
      <c r="F13" s="106" t="s">
        <v>169</v>
      </c>
      <c r="G13" s="127">
        <f t="shared" si="0"/>
        <v>475181</v>
      </c>
      <c r="H13" s="127">
        <v>475181</v>
      </c>
      <c r="I13" s="52">
        <v>0</v>
      </c>
      <c r="J13" s="94"/>
    </row>
    <row r="14" spans="1:10" ht="19.5" customHeight="1">
      <c r="A14" s="124" t="s">
        <v>272</v>
      </c>
      <c r="B14" s="124" t="s">
        <v>279</v>
      </c>
      <c r="C14" s="106" t="s">
        <v>201</v>
      </c>
      <c r="D14" s="103" t="s">
        <v>165</v>
      </c>
      <c r="E14" s="103" t="s">
        <v>98</v>
      </c>
      <c r="F14" s="106" t="s">
        <v>169</v>
      </c>
      <c r="G14" s="127"/>
      <c r="H14" s="127">
        <v>154416</v>
      </c>
      <c r="I14" s="52"/>
      <c r="J14" s="94"/>
    </row>
    <row r="15" spans="1:10" ht="19.5" customHeight="1">
      <c r="A15" s="124" t="s">
        <v>272</v>
      </c>
      <c r="B15" s="124" t="s">
        <v>96</v>
      </c>
      <c r="C15" s="106" t="s">
        <v>202</v>
      </c>
      <c r="D15" s="103" t="s">
        <v>165</v>
      </c>
      <c r="E15" s="103" t="s">
        <v>98</v>
      </c>
      <c r="F15" s="106" t="s">
        <v>169</v>
      </c>
      <c r="G15" s="127"/>
      <c r="H15" s="127">
        <v>58664</v>
      </c>
      <c r="I15" s="52"/>
      <c r="J15" s="94"/>
    </row>
    <row r="16" spans="1:10" ht="19.5" customHeight="1">
      <c r="A16" s="124" t="s">
        <v>272</v>
      </c>
      <c r="B16" s="124" t="s">
        <v>280</v>
      </c>
      <c r="C16" s="106" t="s">
        <v>203</v>
      </c>
      <c r="D16" s="103" t="s">
        <v>165</v>
      </c>
      <c r="E16" s="103" t="s">
        <v>83</v>
      </c>
      <c r="F16" s="106" t="s">
        <v>168</v>
      </c>
      <c r="G16" s="127"/>
      <c r="H16" s="127">
        <v>2934</v>
      </c>
      <c r="I16" s="52"/>
      <c r="J16" s="94"/>
    </row>
    <row r="17" spans="1:10" ht="19.5" customHeight="1">
      <c r="A17" s="124" t="s">
        <v>272</v>
      </c>
      <c r="B17" s="124" t="s">
        <v>281</v>
      </c>
      <c r="C17" s="106" t="s">
        <v>282</v>
      </c>
      <c r="D17" s="103" t="s">
        <v>165</v>
      </c>
      <c r="E17" s="103" t="s">
        <v>100</v>
      </c>
      <c r="F17" s="128" t="s">
        <v>103</v>
      </c>
      <c r="G17" s="127">
        <f aca="true" t="shared" si="1" ref="G17:G36">SUM(H17:I17)</f>
        <v>285109</v>
      </c>
      <c r="H17" s="127">
        <v>285109</v>
      </c>
      <c r="I17" s="52"/>
      <c r="J17" s="94"/>
    </row>
    <row r="18" spans="1:10" ht="19.5" customHeight="1">
      <c r="A18" s="124" t="s">
        <v>272</v>
      </c>
      <c r="B18" s="124" t="s">
        <v>88</v>
      </c>
      <c r="C18" s="106" t="s">
        <v>283</v>
      </c>
      <c r="D18" s="103" t="s">
        <v>165</v>
      </c>
      <c r="E18" s="103" t="s">
        <v>88</v>
      </c>
      <c r="F18" s="106" t="s">
        <v>170</v>
      </c>
      <c r="G18" s="127">
        <f t="shared" si="1"/>
        <v>444000</v>
      </c>
      <c r="H18" s="129">
        <v>444000</v>
      </c>
      <c r="I18" s="52"/>
      <c r="J18" s="94"/>
    </row>
    <row r="19" spans="1:10" ht="19.5" customHeight="1">
      <c r="A19" s="124"/>
      <c r="B19" s="124"/>
      <c r="C19" s="106" t="s">
        <v>187</v>
      </c>
      <c r="D19" s="103"/>
      <c r="E19" s="103"/>
      <c r="F19" s="106" t="s">
        <v>284</v>
      </c>
      <c r="G19" s="52">
        <f t="shared" si="1"/>
        <v>681379</v>
      </c>
      <c r="H19" s="85"/>
      <c r="I19" s="52">
        <f>SUM(I20:I31)</f>
        <v>681379</v>
      </c>
      <c r="J19" s="94"/>
    </row>
    <row r="20" spans="1:10" ht="19.5" customHeight="1">
      <c r="A20" s="124" t="s">
        <v>285</v>
      </c>
      <c r="B20" s="124" t="s">
        <v>83</v>
      </c>
      <c r="C20" s="106" t="s">
        <v>286</v>
      </c>
      <c r="D20" s="103" t="s">
        <v>172</v>
      </c>
      <c r="E20" s="103" t="s">
        <v>83</v>
      </c>
      <c r="F20" s="106" t="s">
        <v>173</v>
      </c>
      <c r="G20" s="127">
        <f t="shared" si="1"/>
        <v>70000</v>
      </c>
      <c r="H20" s="85"/>
      <c r="I20" s="127">
        <v>70000</v>
      </c>
      <c r="J20" s="94"/>
    </row>
    <row r="21" spans="1:10" ht="19.5" customHeight="1">
      <c r="A21" s="124" t="s">
        <v>285</v>
      </c>
      <c r="B21" s="124" t="s">
        <v>91</v>
      </c>
      <c r="C21" s="106" t="s">
        <v>287</v>
      </c>
      <c r="D21" s="103" t="s">
        <v>172</v>
      </c>
      <c r="E21" s="103" t="s">
        <v>83</v>
      </c>
      <c r="F21" s="106" t="s">
        <v>173</v>
      </c>
      <c r="G21" s="127">
        <f t="shared" si="1"/>
        <v>5000</v>
      </c>
      <c r="H21" s="85"/>
      <c r="I21" s="127">
        <v>5000</v>
      </c>
      <c r="J21" s="94"/>
    </row>
    <row r="22" spans="1:10" ht="19.5" customHeight="1">
      <c r="A22" s="124" t="s">
        <v>285</v>
      </c>
      <c r="B22" s="124" t="s">
        <v>175</v>
      </c>
      <c r="C22" s="106" t="s">
        <v>288</v>
      </c>
      <c r="D22" s="103" t="s">
        <v>172</v>
      </c>
      <c r="E22" s="103" t="s">
        <v>83</v>
      </c>
      <c r="F22" s="106" t="s">
        <v>173</v>
      </c>
      <c r="G22" s="127">
        <f t="shared" si="1"/>
        <v>20000</v>
      </c>
      <c r="H22" s="85"/>
      <c r="I22" s="127">
        <v>20000</v>
      </c>
      <c r="J22" s="94"/>
    </row>
    <row r="23" spans="1:10" ht="19.5" customHeight="1">
      <c r="A23" s="124" t="s">
        <v>285</v>
      </c>
      <c r="B23" s="124" t="s">
        <v>276</v>
      </c>
      <c r="C23" s="106" t="s">
        <v>289</v>
      </c>
      <c r="D23" s="103" t="s">
        <v>172</v>
      </c>
      <c r="E23" s="103" t="s">
        <v>83</v>
      </c>
      <c r="F23" s="106" t="s">
        <v>173</v>
      </c>
      <c r="G23" s="127">
        <f t="shared" si="1"/>
        <v>20000</v>
      </c>
      <c r="H23" s="85"/>
      <c r="I23" s="127">
        <v>20000</v>
      </c>
      <c r="J23" s="94"/>
    </row>
    <row r="24" spans="1:10" ht="19.5" customHeight="1">
      <c r="A24" s="124" t="s">
        <v>285</v>
      </c>
      <c r="B24" s="124" t="s">
        <v>96</v>
      </c>
      <c r="C24" s="106" t="s">
        <v>290</v>
      </c>
      <c r="D24" s="103" t="s">
        <v>172</v>
      </c>
      <c r="E24" s="103" t="s">
        <v>83</v>
      </c>
      <c r="F24" s="106" t="s">
        <v>173</v>
      </c>
      <c r="G24" s="127">
        <f t="shared" si="1"/>
        <v>173000</v>
      </c>
      <c r="H24" s="85"/>
      <c r="I24" s="127">
        <v>173000</v>
      </c>
      <c r="J24" s="94"/>
    </row>
    <row r="25" spans="1:10" ht="19.5" customHeight="1">
      <c r="A25" s="124" t="s">
        <v>285</v>
      </c>
      <c r="B25" s="124" t="s">
        <v>281</v>
      </c>
      <c r="C25" s="106" t="s">
        <v>291</v>
      </c>
      <c r="D25" s="103" t="s">
        <v>172</v>
      </c>
      <c r="E25" s="103" t="s">
        <v>177</v>
      </c>
      <c r="F25" s="106" t="s">
        <v>178</v>
      </c>
      <c r="G25" s="127">
        <f t="shared" si="1"/>
        <v>20000</v>
      </c>
      <c r="H25" s="85"/>
      <c r="I25" s="127">
        <v>20000</v>
      </c>
      <c r="J25" s="94"/>
    </row>
    <row r="26" spans="1:10" ht="19.5" customHeight="1">
      <c r="A26" s="124" t="s">
        <v>285</v>
      </c>
      <c r="B26" s="124" t="s">
        <v>292</v>
      </c>
      <c r="C26" s="106" t="s">
        <v>293</v>
      </c>
      <c r="D26" s="103" t="s">
        <v>172</v>
      </c>
      <c r="E26" s="103" t="s">
        <v>100</v>
      </c>
      <c r="F26" s="106" t="s">
        <v>174</v>
      </c>
      <c r="G26" s="127">
        <f t="shared" si="1"/>
        <v>30000</v>
      </c>
      <c r="H26" s="85"/>
      <c r="I26" s="127">
        <v>30000</v>
      </c>
      <c r="J26" s="94"/>
    </row>
    <row r="27" spans="1:10" ht="19.5" customHeight="1">
      <c r="A27" s="124" t="s">
        <v>285</v>
      </c>
      <c r="B27" s="124" t="s">
        <v>294</v>
      </c>
      <c r="C27" s="106" t="s">
        <v>295</v>
      </c>
      <c r="D27" s="103" t="s">
        <v>172</v>
      </c>
      <c r="E27" s="103" t="s">
        <v>175</v>
      </c>
      <c r="F27" s="106" t="s">
        <v>176</v>
      </c>
      <c r="G27" s="127">
        <f t="shared" si="1"/>
        <v>69000</v>
      </c>
      <c r="H27" s="85"/>
      <c r="I27" s="127">
        <v>69000</v>
      </c>
      <c r="J27" s="94"/>
    </row>
    <row r="28" spans="1:10" ht="19.5" customHeight="1">
      <c r="A28" s="124" t="s">
        <v>285</v>
      </c>
      <c r="B28" s="124" t="s">
        <v>296</v>
      </c>
      <c r="C28" s="106" t="s">
        <v>297</v>
      </c>
      <c r="D28" s="103" t="s">
        <v>172</v>
      </c>
      <c r="E28" s="103" t="s">
        <v>83</v>
      </c>
      <c r="F28" s="106" t="s">
        <v>173</v>
      </c>
      <c r="G28" s="127">
        <f t="shared" si="1"/>
        <v>38141</v>
      </c>
      <c r="H28" s="85"/>
      <c r="I28" s="127">
        <v>38141</v>
      </c>
      <c r="J28" s="94"/>
    </row>
    <row r="29" spans="1:10" ht="19.5" customHeight="1">
      <c r="A29" s="124" t="s">
        <v>285</v>
      </c>
      <c r="B29" s="124" t="s">
        <v>298</v>
      </c>
      <c r="C29" s="106" t="s">
        <v>299</v>
      </c>
      <c r="D29" s="103" t="s">
        <v>172</v>
      </c>
      <c r="E29" s="103" t="s">
        <v>83</v>
      </c>
      <c r="F29" s="106" t="s">
        <v>173</v>
      </c>
      <c r="G29" s="127">
        <f t="shared" si="1"/>
        <v>46897</v>
      </c>
      <c r="H29" s="85"/>
      <c r="I29" s="127">
        <v>46897</v>
      </c>
      <c r="J29" s="94"/>
    </row>
    <row r="30" spans="1:9" ht="19.5" customHeight="1">
      <c r="A30" s="124" t="s">
        <v>285</v>
      </c>
      <c r="B30" s="124" t="s">
        <v>300</v>
      </c>
      <c r="C30" s="106" t="s">
        <v>301</v>
      </c>
      <c r="D30" s="103" t="s">
        <v>172</v>
      </c>
      <c r="E30" s="103" t="s">
        <v>83</v>
      </c>
      <c r="F30" s="106" t="s">
        <v>173</v>
      </c>
      <c r="G30" s="127">
        <f t="shared" si="1"/>
        <v>151200</v>
      </c>
      <c r="H30" s="85"/>
      <c r="I30" s="127">
        <v>151200</v>
      </c>
    </row>
    <row r="31" spans="1:9" ht="19.5" customHeight="1">
      <c r="A31" s="124" t="s">
        <v>285</v>
      </c>
      <c r="B31" s="124" t="s">
        <v>88</v>
      </c>
      <c r="C31" s="106" t="s">
        <v>302</v>
      </c>
      <c r="D31" s="103" t="s">
        <v>172</v>
      </c>
      <c r="E31" s="103" t="s">
        <v>88</v>
      </c>
      <c r="F31" s="106" t="s">
        <v>179</v>
      </c>
      <c r="G31" s="127">
        <f t="shared" si="1"/>
        <v>38141</v>
      </c>
      <c r="H31" s="85"/>
      <c r="I31" s="127">
        <v>38141</v>
      </c>
    </row>
    <row r="32" spans="1:9" ht="19.5" customHeight="1">
      <c r="A32" s="124"/>
      <c r="B32" s="124"/>
      <c r="C32" s="106" t="s">
        <v>188</v>
      </c>
      <c r="D32" s="124"/>
      <c r="E32" s="124"/>
      <c r="F32" s="106" t="s">
        <v>188</v>
      </c>
      <c r="G32" s="85">
        <f t="shared" si="1"/>
        <v>159996</v>
      </c>
      <c r="H32" s="85">
        <f>SUM(H33:H36)</f>
        <v>159996</v>
      </c>
      <c r="I32" s="52">
        <v>0</v>
      </c>
    </row>
    <row r="33" spans="1:9" ht="19.5" customHeight="1">
      <c r="A33" s="124" t="s">
        <v>303</v>
      </c>
      <c r="B33" s="124" t="s">
        <v>98</v>
      </c>
      <c r="C33" s="106" t="s">
        <v>304</v>
      </c>
      <c r="D33" s="124" t="s">
        <v>181</v>
      </c>
      <c r="E33" s="124" t="s">
        <v>91</v>
      </c>
      <c r="F33" s="50" t="s">
        <v>182</v>
      </c>
      <c r="G33" s="85">
        <f t="shared" si="1"/>
        <v>3300</v>
      </c>
      <c r="H33" s="85">
        <v>3300</v>
      </c>
      <c r="I33" s="52"/>
    </row>
    <row r="34" spans="1:9" ht="19.5" customHeight="1">
      <c r="A34" s="124" t="s">
        <v>303</v>
      </c>
      <c r="B34" s="124" t="s">
        <v>91</v>
      </c>
      <c r="C34" s="128" t="s">
        <v>305</v>
      </c>
      <c r="D34" s="124" t="s">
        <v>181</v>
      </c>
      <c r="E34" s="124" t="s">
        <v>92</v>
      </c>
      <c r="F34" s="50" t="s">
        <v>183</v>
      </c>
      <c r="G34" s="85">
        <f t="shared" si="1"/>
        <v>23616</v>
      </c>
      <c r="H34" s="85">
        <v>23616</v>
      </c>
      <c r="I34" s="52"/>
    </row>
    <row r="35" spans="1:9" ht="19.5" customHeight="1">
      <c r="A35" s="124" t="s">
        <v>303</v>
      </c>
      <c r="B35" s="124" t="s">
        <v>177</v>
      </c>
      <c r="C35" s="128" t="s">
        <v>306</v>
      </c>
      <c r="D35" s="124" t="s">
        <v>181</v>
      </c>
      <c r="E35" s="124" t="s">
        <v>92</v>
      </c>
      <c r="F35" s="50" t="s">
        <v>183</v>
      </c>
      <c r="G35" s="85">
        <f t="shared" si="1"/>
        <v>1080</v>
      </c>
      <c r="H35" s="52">
        <v>1080</v>
      </c>
      <c r="I35" s="52"/>
    </row>
    <row r="36" spans="1:9" ht="19.5" customHeight="1">
      <c r="A36" s="124" t="s">
        <v>303</v>
      </c>
      <c r="B36" s="124" t="s">
        <v>88</v>
      </c>
      <c r="C36" s="128" t="s">
        <v>307</v>
      </c>
      <c r="D36" s="124" t="s">
        <v>181</v>
      </c>
      <c r="E36" s="124" t="s">
        <v>88</v>
      </c>
      <c r="F36" s="130" t="s">
        <v>308</v>
      </c>
      <c r="G36" s="85">
        <f t="shared" si="1"/>
        <v>132000</v>
      </c>
      <c r="H36" s="85">
        <v>132000</v>
      </c>
      <c r="I36" s="52"/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workbookViewId="0" topLeftCell="A1">
      <selection activeCell="E14" sqref="E13:E14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3"/>
      <c r="B1" s="24"/>
      <c r="C1" s="24"/>
      <c r="D1" s="24"/>
      <c r="E1" s="24"/>
      <c r="F1" s="25" t="s">
        <v>309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</row>
    <row r="2" spans="1:243" ht="19.5" customHeight="1">
      <c r="A2" s="26" t="s">
        <v>310</v>
      </c>
      <c r="B2" s="26"/>
      <c r="C2" s="26"/>
      <c r="D2" s="26"/>
      <c r="E2" s="26"/>
      <c r="F2" s="26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</row>
    <row r="3" spans="1:243" ht="19.5" customHeight="1">
      <c r="A3" s="73" t="s">
        <v>5</v>
      </c>
      <c r="B3" s="27"/>
      <c r="C3" s="27"/>
      <c r="D3" s="27"/>
      <c r="E3" s="27"/>
      <c r="F3" s="29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</row>
    <row r="4" spans="1:243" ht="19.5" customHeight="1">
      <c r="A4" s="34" t="s">
        <v>68</v>
      </c>
      <c r="B4" s="35"/>
      <c r="C4" s="36"/>
      <c r="D4" s="37" t="s">
        <v>69</v>
      </c>
      <c r="E4" s="38" t="s">
        <v>311</v>
      </c>
      <c r="F4" s="33" t="s">
        <v>71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</row>
    <row r="5" spans="1:243" ht="19.5" customHeight="1">
      <c r="A5" s="40" t="s">
        <v>78</v>
      </c>
      <c r="B5" s="41" t="s">
        <v>79</v>
      </c>
      <c r="C5" s="42" t="s">
        <v>80</v>
      </c>
      <c r="D5" s="37"/>
      <c r="E5" s="38"/>
      <c r="F5" s="33"/>
      <c r="G5" s="67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</row>
    <row r="6" spans="1:243" ht="19.5" customHeight="1">
      <c r="A6" s="103"/>
      <c r="B6" s="103"/>
      <c r="C6" s="103"/>
      <c r="D6" s="110"/>
      <c r="E6" s="111" t="s">
        <v>58</v>
      </c>
      <c r="F6" s="112">
        <f>SUM(F7:F9)</f>
        <v>4000000</v>
      </c>
      <c r="G6" s="6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</row>
    <row r="7" spans="1:243" ht="19.5" customHeight="1">
      <c r="A7" s="113" t="s">
        <v>312</v>
      </c>
      <c r="B7" s="114" t="s">
        <v>82</v>
      </c>
      <c r="C7" s="113">
        <v>99</v>
      </c>
      <c r="D7" s="104" t="s">
        <v>84</v>
      </c>
      <c r="E7" s="115" t="s">
        <v>313</v>
      </c>
      <c r="F7" s="105">
        <v>500000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19.5" customHeight="1">
      <c r="A8" s="113">
        <v>201</v>
      </c>
      <c r="B8" s="114" t="s">
        <v>82</v>
      </c>
      <c r="C8" s="113">
        <v>99</v>
      </c>
      <c r="D8" s="104" t="s">
        <v>84</v>
      </c>
      <c r="E8" s="115" t="s">
        <v>314</v>
      </c>
      <c r="F8" s="105">
        <v>3000000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243" ht="19.5" customHeight="1">
      <c r="A9" s="113">
        <v>201</v>
      </c>
      <c r="B9" s="114" t="s">
        <v>82</v>
      </c>
      <c r="C9" s="113">
        <v>99</v>
      </c>
      <c r="D9" s="104" t="s">
        <v>84</v>
      </c>
      <c r="E9" s="115" t="s">
        <v>315</v>
      </c>
      <c r="F9" s="105">
        <v>500000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hp</cp:lastModifiedBy>
  <cp:lastPrinted>2019-02-13T03:43:45Z</cp:lastPrinted>
  <dcterms:created xsi:type="dcterms:W3CDTF">2017-02-22T01:19:27Z</dcterms:created>
  <dcterms:modified xsi:type="dcterms:W3CDTF">2019-02-21T05:44:07Z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