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11640" tabRatio="348" firstSheet="1" activeTab="7"/>
  </bookViews>
  <sheets>
    <sheet name="封面" sheetId="14" r:id="rId1"/>
    <sheet name="1" sheetId="2" r:id="rId2"/>
    <sheet name="1-1" sheetId="3" r:id="rId3"/>
    <sheet name="1-2" sheetId="4" r:id="rId4"/>
    <sheet name="2" sheetId="5" r:id="rId5"/>
    <sheet name="3" sheetId="6" r:id="rId6"/>
    <sheet name="3-1" sheetId="7" r:id="rId7"/>
    <sheet name="3-2" sheetId="8" r:id="rId8"/>
    <sheet name="3-3" sheetId="9" r:id="rId9"/>
    <sheet name="4" sheetId="10" r:id="rId10"/>
    <sheet name="4-1" sheetId="11" r:id="rId11"/>
    <sheet name="5" sheetId="12" r:id="rId12"/>
  </sheets>
  <definedNames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 localSheetId="1">#N/A</definedName>
    <definedName name="_xlnm.Print_Area" localSheetId="2">#N/A</definedName>
    <definedName name="_xlnm.Print_Area" localSheetId="3">#N/A</definedName>
    <definedName name="_xlnm.Print_Area" localSheetId="4">#N/A</definedName>
    <definedName name="_xlnm.Print_Area" localSheetId="8">#N/A</definedName>
    <definedName name="_xlnm.Print_Area" localSheetId="10">#N/A</definedName>
    <definedName name="_xlnm.Print_Area">#N/A</definedName>
    <definedName name="_xlnm.Print_Titles" localSheetId="6">'3-1'!$4:$6</definedName>
    <definedName name="_xlnm.Print_Titles" hidden="1">#N/A</definedName>
    <definedName name="s">#N/A</definedName>
  </definedNames>
  <calcPr calcId="114210" fullCalcOnLoad="1"/>
</workbook>
</file>

<file path=xl/calcChain.xml><?xml version="1.0" encoding="utf-8"?>
<calcChain xmlns="http://schemas.openxmlformats.org/spreadsheetml/2006/main">
  <c r="F27" i="7"/>
  <c r="AM36" i="6"/>
  <c r="AM9"/>
  <c r="AW42"/>
  <c r="V10"/>
  <c r="G10"/>
  <c r="F10"/>
  <c r="F9"/>
  <c r="D19" i="7"/>
  <c r="C8" i="9"/>
  <c r="H7"/>
  <c r="C7"/>
  <c r="F7" i="8"/>
  <c r="F6"/>
  <c r="E28" i="7"/>
  <c r="D27"/>
  <c r="D26"/>
  <c r="D25"/>
  <c r="D24"/>
  <c r="D23"/>
  <c r="D22"/>
  <c r="D21"/>
  <c r="D20"/>
  <c r="D18"/>
  <c r="D17"/>
  <c r="F16"/>
  <c r="D16"/>
  <c r="D15"/>
  <c r="D14"/>
  <c r="D13"/>
  <c r="D12"/>
  <c r="D11"/>
  <c r="D10"/>
  <c r="D9"/>
  <c r="E8"/>
  <c r="D8"/>
  <c r="BT58" i="6"/>
  <c r="AN58"/>
  <c r="M58"/>
  <c r="F58"/>
  <c r="E58"/>
  <c r="BT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BT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BT55"/>
  <c r="AN55"/>
  <c r="M55"/>
  <c r="F55"/>
  <c r="E55"/>
  <c r="BT54"/>
  <c r="AN54"/>
  <c r="AM54"/>
  <c r="M54"/>
  <c r="F54"/>
  <c r="E54"/>
  <c r="BT53"/>
  <c r="AN53"/>
  <c r="AM53"/>
  <c r="M53"/>
  <c r="F53"/>
  <c r="E53"/>
  <c r="BT52"/>
  <c r="AN52"/>
  <c r="M52"/>
  <c r="F52"/>
  <c r="E52"/>
  <c r="BT51"/>
  <c r="AN51"/>
  <c r="M51"/>
  <c r="F51"/>
  <c r="E51"/>
  <c r="BT50"/>
  <c r="AN50"/>
  <c r="M50"/>
  <c r="F50"/>
  <c r="E50"/>
  <c r="BX49"/>
  <c r="BT49"/>
  <c r="AW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F49"/>
  <c r="E49"/>
  <c r="BT48"/>
  <c r="AN48"/>
  <c r="M48"/>
  <c r="F48"/>
  <c r="E48"/>
  <c r="BT47"/>
  <c r="AN47"/>
  <c r="AM47"/>
  <c r="O47"/>
  <c r="N47"/>
  <c r="M47"/>
  <c r="F47"/>
  <c r="E47"/>
  <c r="BT46"/>
  <c r="AN46"/>
  <c r="M46"/>
  <c r="F46"/>
  <c r="E46"/>
  <c r="BT45"/>
  <c r="AN45"/>
  <c r="AM45"/>
  <c r="M45"/>
  <c r="F45"/>
  <c r="E45"/>
  <c r="BT44"/>
  <c r="AN44"/>
  <c r="M44"/>
  <c r="F44"/>
  <c r="E44"/>
  <c r="BT43"/>
  <c r="AN43"/>
  <c r="M43"/>
  <c r="G43"/>
  <c r="F43"/>
  <c r="BT42"/>
  <c r="AN42"/>
  <c r="AM42"/>
  <c r="AK42"/>
  <c r="AJ42"/>
  <c r="AA42"/>
  <c r="Z42"/>
  <c r="Y42"/>
  <c r="X42"/>
  <c r="W42"/>
  <c r="V42"/>
  <c r="U42"/>
  <c r="T42"/>
  <c r="S42"/>
  <c r="R42"/>
  <c r="Q42"/>
  <c r="P42"/>
  <c r="O42"/>
  <c r="N42"/>
  <c r="L42"/>
  <c r="K42"/>
  <c r="J42"/>
  <c r="I42"/>
  <c r="H42"/>
  <c r="G42"/>
  <c r="F42"/>
  <c r="BX41"/>
  <c r="BT41"/>
  <c r="AW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U41"/>
  <c r="T41"/>
  <c r="S41"/>
  <c r="R41"/>
  <c r="Q41"/>
  <c r="P41"/>
  <c r="O41"/>
  <c r="N41"/>
  <c r="L41"/>
  <c r="K41"/>
  <c r="J41"/>
  <c r="I41"/>
  <c r="H41"/>
  <c r="G41"/>
  <c r="F41"/>
  <c r="BT40"/>
  <c r="M40"/>
  <c r="E40"/>
  <c r="CH39"/>
  <c r="BT39"/>
  <c r="AM39"/>
  <c r="N39"/>
  <c r="M39"/>
  <c r="E39"/>
  <c r="BT38"/>
  <c r="AN38"/>
  <c r="M38"/>
  <c r="F38"/>
  <c r="E38"/>
  <c r="BT37"/>
  <c r="AW37"/>
  <c r="AN37"/>
  <c r="W37"/>
  <c r="V37"/>
  <c r="U37"/>
  <c r="T37"/>
  <c r="S37"/>
  <c r="R37"/>
  <c r="Q37"/>
  <c r="P37"/>
  <c r="O37"/>
  <c r="N37"/>
  <c r="M37"/>
  <c r="F37"/>
  <c r="E37"/>
  <c r="CH36"/>
  <c r="BT36"/>
  <c r="AW36"/>
  <c r="AN36"/>
  <c r="V36"/>
  <c r="U36"/>
  <c r="T36"/>
  <c r="S36"/>
  <c r="R36"/>
  <c r="Q36"/>
  <c r="P36"/>
  <c r="O36"/>
  <c r="N36"/>
  <c r="M36"/>
  <c r="F36"/>
  <c r="BT35"/>
  <c r="AN35"/>
  <c r="M35"/>
  <c r="F35"/>
  <c r="E35"/>
  <c r="BT34"/>
  <c r="AN34"/>
  <c r="AM34"/>
  <c r="N34"/>
  <c r="M34"/>
  <c r="F34"/>
  <c r="E34"/>
  <c r="BT33"/>
  <c r="AN33"/>
  <c r="AM33"/>
  <c r="N33"/>
  <c r="M33"/>
  <c r="F33"/>
  <c r="E33"/>
  <c r="BT32"/>
  <c r="AN32"/>
  <c r="M32"/>
  <c r="F32"/>
  <c r="E32"/>
  <c r="BT31"/>
  <c r="AW31"/>
  <c r="AN31"/>
  <c r="M31"/>
  <c r="F31"/>
  <c r="E31"/>
  <c r="BT30"/>
  <c r="AN30"/>
  <c r="M30"/>
  <c r="F30"/>
  <c r="E30"/>
  <c r="BT29"/>
  <c r="AR29"/>
  <c r="AN29"/>
  <c r="M29"/>
  <c r="F29"/>
  <c r="E29"/>
  <c r="BT28"/>
  <c r="AN28"/>
  <c r="M28"/>
  <c r="F28"/>
  <c r="E28"/>
  <c r="BT27"/>
  <c r="AP27"/>
  <c r="AN27"/>
  <c r="M27"/>
  <c r="F27"/>
  <c r="E27"/>
  <c r="BT26"/>
  <c r="AN26"/>
  <c r="M26"/>
  <c r="F26"/>
  <c r="E26"/>
  <c r="BT25"/>
  <c r="AW25"/>
  <c r="AN25"/>
  <c r="M25"/>
  <c r="F25"/>
  <c r="E25"/>
  <c r="BT24"/>
  <c r="AW24"/>
  <c r="AR24"/>
  <c r="AP24"/>
  <c r="AN24"/>
  <c r="M24"/>
  <c r="F24"/>
  <c r="E24"/>
  <c r="BT23"/>
  <c r="AN23"/>
  <c r="M23"/>
  <c r="E23"/>
  <c r="G23"/>
  <c r="F23"/>
  <c r="BV22"/>
  <c r="BT22"/>
  <c r="E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AN21"/>
  <c r="AM21"/>
  <c r="AK21"/>
  <c r="AJ21"/>
  <c r="V21"/>
  <c r="O21"/>
  <c r="N21"/>
  <c r="M21"/>
  <c r="L21"/>
  <c r="K21"/>
  <c r="J21"/>
  <c r="I21"/>
  <c r="H21"/>
  <c r="G21"/>
  <c r="F21"/>
  <c r="BT20"/>
  <c r="AN20"/>
  <c r="M20"/>
  <c r="F20"/>
  <c r="E20"/>
  <c r="BT19"/>
  <c r="AN19"/>
  <c r="AM19"/>
  <c r="M19"/>
  <c r="F19"/>
  <c r="E19"/>
  <c r="BT18"/>
  <c r="AN18"/>
  <c r="M18"/>
  <c r="F18"/>
  <c r="E18"/>
  <c r="BT17"/>
  <c r="AN17"/>
  <c r="AM17"/>
  <c r="M17"/>
  <c r="F17"/>
  <c r="E17"/>
  <c r="BT16"/>
  <c r="AN16"/>
  <c r="M16"/>
  <c r="F16"/>
  <c r="E16"/>
  <c r="BT15"/>
  <c r="AN15"/>
  <c r="V15"/>
  <c r="M15"/>
  <c r="G15"/>
  <c r="F15"/>
  <c r="E15"/>
  <c r="BT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BT13"/>
  <c r="AN13"/>
  <c r="M13"/>
  <c r="F13"/>
  <c r="E13"/>
  <c r="BT12"/>
  <c r="AN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BT11"/>
  <c r="M11"/>
  <c r="E11"/>
  <c r="BT10"/>
  <c r="AN10"/>
  <c r="M10"/>
  <c r="K10"/>
  <c r="H10"/>
  <c r="BV9"/>
  <c r="BT9"/>
  <c r="BT8"/>
  <c r="AN9"/>
  <c r="AL9"/>
  <c r="AK9"/>
  <c r="AK8"/>
  <c r="AK7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L9"/>
  <c r="K9"/>
  <c r="J9"/>
  <c r="I9"/>
  <c r="H9"/>
  <c r="G9"/>
  <c r="G8"/>
  <c r="CH8"/>
  <c r="CG8"/>
  <c r="CF8"/>
  <c r="CE8"/>
  <c r="CD8"/>
  <c r="CC8"/>
  <c r="CB8"/>
  <c r="CA8"/>
  <c r="BZ8"/>
  <c r="BY8"/>
  <c r="BX8"/>
  <c r="BW8"/>
  <c r="BU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I8"/>
  <c r="AH8"/>
  <c r="AG8"/>
  <c r="AF8"/>
  <c r="AE8"/>
  <c r="AD8"/>
  <c r="AC8"/>
  <c r="AB8"/>
  <c r="AA8"/>
  <c r="Z8"/>
  <c r="Y8"/>
  <c r="X8"/>
  <c r="W8"/>
  <c r="V8"/>
  <c r="U8"/>
  <c r="T8"/>
  <c r="T7"/>
  <c r="S8"/>
  <c r="R8"/>
  <c r="Q8"/>
  <c r="P8"/>
  <c r="O8"/>
  <c r="N8"/>
  <c r="N7"/>
  <c r="L8"/>
  <c r="K8"/>
  <c r="J8"/>
  <c r="I8"/>
  <c r="H8"/>
  <c r="CM7"/>
  <c r="CL7"/>
  <c r="CK7"/>
  <c r="CJ7"/>
  <c r="CI7"/>
  <c r="CH7"/>
  <c r="CG7"/>
  <c r="CF7"/>
  <c r="CE7"/>
  <c r="CD7"/>
  <c r="CC7"/>
  <c r="CB7"/>
  <c r="CA7"/>
  <c r="BZ7"/>
  <c r="BY7"/>
  <c r="BX7"/>
  <c r="BW7"/>
  <c r="BU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L7"/>
  <c r="AI7"/>
  <c r="AH7"/>
  <c r="AG7"/>
  <c r="AF7"/>
  <c r="AE7"/>
  <c r="AD7"/>
  <c r="AC7"/>
  <c r="AB7"/>
  <c r="AA7"/>
  <c r="Z7"/>
  <c r="Y7"/>
  <c r="X7"/>
  <c r="W7"/>
  <c r="U7"/>
  <c r="S7"/>
  <c r="R7"/>
  <c r="Q7"/>
  <c r="P7"/>
  <c r="O7"/>
  <c r="L7"/>
  <c r="K7"/>
  <c r="J7"/>
  <c r="I7"/>
  <c r="H7"/>
  <c r="H23" i="5"/>
  <c r="G23"/>
  <c r="F23"/>
  <c r="E23"/>
  <c r="D23"/>
  <c r="B23"/>
  <c r="D21"/>
  <c r="D19"/>
  <c r="D18"/>
  <c r="D17"/>
  <c r="D16"/>
  <c r="D15"/>
  <c r="D14"/>
  <c r="D13"/>
  <c r="D12"/>
  <c r="D11"/>
  <c r="D10"/>
  <c r="D9"/>
  <c r="D8"/>
  <c r="D7"/>
  <c r="H6"/>
  <c r="G6"/>
  <c r="F6"/>
  <c r="E6"/>
  <c r="D6"/>
  <c r="F32" i="4"/>
  <c r="F31"/>
  <c r="F30"/>
  <c r="F29"/>
  <c r="F28"/>
  <c r="F27"/>
  <c r="F26"/>
  <c r="F25"/>
  <c r="F24"/>
  <c r="F22"/>
  <c r="F21"/>
  <c r="F20"/>
  <c r="F19"/>
  <c r="F18"/>
  <c r="F17"/>
  <c r="F16"/>
  <c r="F15"/>
  <c r="F14"/>
  <c r="F13"/>
  <c r="F12"/>
  <c r="F11"/>
  <c r="G9"/>
  <c r="F9"/>
  <c r="H8"/>
  <c r="G8"/>
  <c r="F8"/>
  <c r="H7"/>
  <c r="G7"/>
  <c r="F7"/>
  <c r="F32" i="3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H9"/>
  <c r="F9"/>
  <c r="H8"/>
  <c r="F8"/>
  <c r="H7"/>
  <c r="F7"/>
  <c r="D20" i="2"/>
  <c r="B20"/>
  <c r="D15"/>
  <c r="B15"/>
  <c r="E36" i="6"/>
  <c r="AM7"/>
  <c r="BV8"/>
  <c r="E43"/>
  <c r="M42"/>
  <c r="E42"/>
  <c r="V7"/>
  <c r="V41"/>
  <c r="M41"/>
  <c r="E41"/>
  <c r="G7"/>
  <c r="F8"/>
  <c r="F7"/>
  <c r="E10"/>
  <c r="BV21"/>
  <c r="M9"/>
  <c r="E9"/>
  <c r="AJ8"/>
  <c r="F7" i="7"/>
  <c r="E7"/>
  <c r="BT21" i="6"/>
  <c r="E21"/>
  <c r="BV7"/>
  <c r="BT7"/>
  <c r="M8"/>
  <c r="AJ7"/>
  <c r="D7" i="7"/>
  <c r="M7" i="6"/>
  <c r="E8"/>
  <c r="E7"/>
</calcChain>
</file>

<file path=xl/sharedStrings.xml><?xml version="1.0" encoding="utf-8"?>
<sst xmlns="http://schemas.openxmlformats.org/spreadsheetml/2006/main" count="1404" uniqueCount="351">
  <si>
    <t>大竹县文星镇人民政府</t>
  </si>
  <si>
    <t>2017年部门预算</t>
  </si>
  <si>
    <t>报送日期：2017 年 03 月 21 日</t>
  </si>
  <si>
    <t>表1</t>
  </si>
  <si>
    <t>部门收支总表</t>
  </si>
  <si>
    <t>大竹县</t>
  </si>
  <si>
    <t>单位：元</t>
  </si>
  <si>
    <t>收          入</t>
  </si>
  <si>
    <t>支             出</t>
  </si>
  <si>
    <t>项              目</t>
  </si>
  <si>
    <t>2017年预算数</t>
  </si>
  <si>
    <t>一、一般公共预算拨款收入</t>
  </si>
  <si>
    <t>一、一般公共服务支出</t>
  </si>
  <si>
    <t>七、文化体育与传媒支出</t>
  </si>
  <si>
    <t>八、社会保障和就业支出</t>
  </si>
  <si>
    <t>十、医疗卫生与计划生育支出</t>
  </si>
  <si>
    <t>十二、城乡社区支出</t>
  </si>
  <si>
    <t>十三、农林水支出</t>
  </si>
  <si>
    <t>十四、交通运输支出</t>
  </si>
  <si>
    <t>二十、住房保障支出</t>
  </si>
  <si>
    <t>本  年  收  入  合  计</t>
  </si>
  <si>
    <t>本  年  支  出  合  计</t>
  </si>
  <si>
    <t>七、用事业基金弥补收支差额</t>
  </si>
  <si>
    <t xml:space="preserve">二十九、事业单位结余分配 </t>
  </si>
  <si>
    <t>八、上年结转</t>
  </si>
  <si>
    <t xml:space="preserve">    其中：转入事业基金</t>
  </si>
  <si>
    <t xml:space="preserve"> </t>
  </si>
  <si>
    <t>三十、结转下年</t>
  </si>
  <si>
    <t>附：2017年非税收入预期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</si>
  <si>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</si>
  <si>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</si>
  <si>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</si>
  <si>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</si>
  <si>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</si>
  <si>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</si>
  <si>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</si>
  <si>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</si>
  <si>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</si>
  <si>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</si>
  <si>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</si>
  <si>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</si>
  <si>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</si>
  <si>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</si>
  <si>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</si>
  <si>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</si>
  <si>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</si>
  <si>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</si>
  <si>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</si>
  <si>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</si>
  <si>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</si>
  <si>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</si>
  <si>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</si>
  <si>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</si>
  <si>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</si>
  <si>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</si>
  <si>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</si>
  <si>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</si>
  <si>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919137</t>
  </si>
  <si>
    <t>201</t>
  </si>
  <si>
    <t>03</t>
  </si>
  <si>
    <t>01</t>
  </si>
  <si>
    <t>行政运行</t>
  </si>
  <si>
    <t>02</t>
  </si>
  <si>
    <t>一般行政管理事务</t>
  </si>
  <si>
    <t>05</t>
  </si>
  <si>
    <t>07</t>
  </si>
  <si>
    <t>专项普查活动</t>
  </si>
  <si>
    <t>06</t>
  </si>
  <si>
    <t>99</t>
  </si>
  <si>
    <t>其他财政事务</t>
  </si>
  <si>
    <t>29</t>
  </si>
  <si>
    <t>其他群众团体事务支出</t>
  </si>
  <si>
    <t>32</t>
  </si>
  <si>
    <t>其他组织事务支出</t>
  </si>
  <si>
    <t>207</t>
  </si>
  <si>
    <t>09</t>
  </si>
  <si>
    <t>群众文化</t>
  </si>
  <si>
    <t>208</t>
  </si>
  <si>
    <t>公益性岗位补贴</t>
  </si>
  <si>
    <t>08</t>
  </si>
  <si>
    <t>死亡抚恤</t>
  </si>
  <si>
    <t>21</t>
  </si>
  <si>
    <t>农村特困人员救助供养支出</t>
  </si>
  <si>
    <t>其他社会保障和就业支出</t>
  </si>
  <si>
    <t>210</t>
  </si>
  <si>
    <t>16</t>
  </si>
  <si>
    <t>计划生育机构</t>
  </si>
  <si>
    <t>212</t>
  </si>
  <si>
    <t>其他城乡社区管理事务支出</t>
  </si>
  <si>
    <t>其他城乡社区支出</t>
  </si>
  <si>
    <t>213</t>
  </si>
  <si>
    <t>04</t>
  </si>
  <si>
    <t>事业运行</t>
  </si>
  <si>
    <t>其他农业支出</t>
  </si>
  <si>
    <t>其他林业支出</t>
  </si>
  <si>
    <t>对村级一事一议的补助</t>
  </si>
  <si>
    <t>对村民委员会和党支部的补助</t>
  </si>
  <si>
    <t>农村综合改革示范点补助</t>
  </si>
  <si>
    <t>214</t>
  </si>
  <si>
    <t>其他公路水路运输支出</t>
  </si>
  <si>
    <t>221</t>
  </si>
  <si>
    <t>住房公积金</t>
  </si>
  <si>
    <t>312601</t>
  </si>
  <si>
    <t xml:space="preserve">  312601</t>
  </si>
  <si>
    <t>205</t>
  </si>
  <si>
    <t>11</t>
  </si>
  <si>
    <t>312602</t>
  </si>
  <si>
    <t>50</t>
  </si>
  <si>
    <t xml:space="preserve">  312602</t>
  </si>
  <si>
    <t>312603</t>
  </si>
  <si>
    <t xml:space="preserve">  312603</t>
  </si>
  <si>
    <t>312604</t>
  </si>
  <si>
    <t xml:space="preserve">  312604</t>
  </si>
  <si>
    <t>312902</t>
  </si>
  <si>
    <t xml:space="preserve">  312902</t>
  </si>
  <si>
    <t>312904</t>
  </si>
  <si>
    <t xml:space="preserve">  312904</t>
  </si>
  <si>
    <t>312905</t>
  </si>
  <si>
    <t xml:space="preserve">  312905</t>
  </si>
  <si>
    <t>312906</t>
  </si>
  <si>
    <t xml:space="preserve">  312906</t>
  </si>
  <si>
    <t>312907</t>
  </si>
  <si>
    <t xml:space="preserve">  312907</t>
  </si>
  <si>
    <t>312908</t>
  </si>
  <si>
    <t xml:space="preserve">  312908</t>
  </si>
  <si>
    <t>312909</t>
  </si>
  <si>
    <t xml:space="preserve">  312909</t>
  </si>
  <si>
    <t xml:space="preserve">  其他财政事务支出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</si>
  <si>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</si>
  <si>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</si>
  <si>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</si>
  <si>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</si>
  <si>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</si>
  <si>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</si>
  <si>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</si>
  <si>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</si>
  <si>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</si>
  <si>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</si>
  <si>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</si>
  <si>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</si>
  <si>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</si>
  <si>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</si>
  <si>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</si>
  <si>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一般公共预算拨款收入</t>
  </si>
  <si>
    <t xml:space="preserve">  一般公共服务支出</t>
  </si>
  <si>
    <t xml:space="preserve">  政府性基金预算拨款收入</t>
  </si>
  <si>
    <t xml:space="preserve">  外交支出</t>
  </si>
  <si>
    <t xml:space="preserve">  国有资本经营预算拨款收入</t>
  </si>
  <si>
    <t xml:space="preserve">  国防支出</t>
  </si>
  <si>
    <t>二、上年结转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</si>
  <si>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</si>
  <si>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</si>
  <si>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</si>
  <si>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</si>
  <si>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上年财政拨款资金结转</t>
  </si>
  <si>
    <t xml:space="preserve">  社会保障和就业支出</t>
  </si>
  <si>
    <t xml:space="preserve">  医疗卫生与计划生育支出</t>
  </si>
  <si>
    <t xml:space="preserve">  城乡社区支出</t>
  </si>
  <si>
    <t xml:space="preserve">  农林水支出</t>
  </si>
  <si>
    <t xml:space="preserve">  交通运输支出</t>
  </si>
  <si>
    <t xml:space="preserve">  住房保障支出</t>
  </si>
  <si>
    <t>二、结转下年</t>
  </si>
  <si>
    <t>表3</t>
  </si>
  <si>
    <t>一般公共预算支出预算表</t>
  </si>
  <si>
    <t>工资福利支出</t>
  </si>
  <si>
    <t>商品和服务支出</t>
  </si>
  <si>
    <t>对个人和家庭的补助</t>
  </si>
  <si>
    <t>对企事业单位的补贴</t>
  </si>
  <si>
    <t>债务利息支出</t>
  </si>
  <si>
    <t>债务还本支出</t>
  </si>
  <si>
    <t>基本建设支出</t>
  </si>
  <si>
    <t>其他资本性支出</t>
  </si>
  <si>
    <t>其他支出</t>
  </si>
  <si>
    <t>科目名称</t>
  </si>
  <si>
    <t>基本工资</t>
  </si>
  <si>
    <t>津贴补贴</t>
  </si>
  <si>
    <t>奖金</t>
  </si>
  <si>
    <t>绩效工资</t>
  </si>
  <si>
    <t>职工养老保险单位缴费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</si>
  <si>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</si>
  <si>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</si>
  <si>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</si>
  <si>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</si>
  <si>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</si>
  <si>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</si>
  <si>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</si>
  <si>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</si>
  <si>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</si>
  <si>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</si>
  <si>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</si>
  <si>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</si>
  <si>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</si>
  <si>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</si>
  <si>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</si>
  <si>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</si>
  <si>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</si>
  <si>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装备购置费</t>
  </si>
  <si>
    <t>工程建设费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</si>
  <si>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</si>
  <si>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</si>
  <si>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</si>
  <si>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</si>
  <si>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</si>
  <si>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</si>
  <si>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</si>
  <si>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其他商品和服务支出</t>
  </si>
  <si>
    <t>离休费</t>
  </si>
  <si>
    <t>抚恤金</t>
  </si>
  <si>
    <t>遗嘱补助</t>
  </si>
  <si>
    <t>救济费</t>
  </si>
  <si>
    <t>医疗费</t>
  </si>
  <si>
    <t>助学金</t>
  </si>
  <si>
    <t>独子费</t>
  </si>
  <si>
    <t>其他对个人和家庭的补助支出</t>
  </si>
  <si>
    <t>企业政策性补贴</t>
  </si>
  <si>
    <t>事业单位补贴</t>
  </si>
  <si>
    <t>财政贴息</t>
  </si>
  <si>
    <t>其他对企事业单位的补贴支出</t>
  </si>
  <si>
    <t>国内债务付息</t>
  </si>
  <si>
    <t>国外债务付息</t>
  </si>
  <si>
    <t>国内债务还本</t>
  </si>
  <si>
    <t>国外债务还本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</si>
  <si>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</si>
  <si>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</si>
  <si>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</si>
  <si>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</si>
  <si>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</si>
  <si>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</si>
  <si>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</si>
  <si>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</si>
  <si>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</si>
  <si>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其他基本建设支出</t>
  </si>
  <si>
    <t>土地补偿</t>
  </si>
  <si>
    <t>安置补助</t>
  </si>
  <si>
    <t>地上附着物和青苗补偿</t>
  </si>
  <si>
    <t>拆迁补偿</t>
  </si>
  <si>
    <t>预备费</t>
  </si>
  <si>
    <t>预留</t>
  </si>
  <si>
    <t>脱贫攻坚对口帮扶</t>
  </si>
  <si>
    <t>一般公共服务支出</t>
  </si>
  <si>
    <t>政府办公厅(室)及相关机构事务</t>
  </si>
  <si>
    <t>统计信息事务</t>
  </si>
  <si>
    <t>财政事务</t>
  </si>
  <si>
    <t>群众团体事务</t>
  </si>
  <si>
    <t>组织事务</t>
  </si>
  <si>
    <t>文化体育与传媒支出</t>
  </si>
  <si>
    <t>文化</t>
  </si>
  <si>
    <t>社会保障和就业支出</t>
  </si>
  <si>
    <t>就业补助</t>
  </si>
  <si>
    <t>抚恤</t>
  </si>
  <si>
    <t>特困人员救助供养</t>
  </si>
  <si>
    <t>医疗卫生与计划生育支出</t>
  </si>
  <si>
    <t>计划生育事务</t>
  </si>
  <si>
    <t>城乡社区支出</t>
  </si>
  <si>
    <t>城乡社区管理事务</t>
  </si>
  <si>
    <t>农林水支出</t>
  </si>
  <si>
    <t>农业</t>
  </si>
  <si>
    <t>林业</t>
  </si>
  <si>
    <t>扶贫</t>
  </si>
  <si>
    <t>农村综合改革</t>
  </si>
  <si>
    <t>交通动输支出</t>
  </si>
  <si>
    <t>公路水路运输</t>
  </si>
  <si>
    <t>住房保障支出</t>
  </si>
  <si>
    <t>住房改革支出</t>
  </si>
  <si>
    <t>表3-1</t>
  </si>
  <si>
    <t>一般公共预算基本支出预算表</t>
  </si>
  <si>
    <t>经济分类科目</t>
  </si>
  <si>
    <t>人员经费</t>
  </si>
  <si>
    <t>公用经费</t>
  </si>
  <si>
    <t>301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</si>
  <si>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</si>
  <si>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</si>
  <si>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</si>
  <si>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</si>
  <si>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</si>
  <si>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</si>
  <si>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</si>
  <si>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>302</t>
  </si>
  <si>
    <t xml:space="preserve">  办公费</t>
  </si>
  <si>
    <t xml:space="preserve">  印刷费</t>
  </si>
  <si>
    <t xml:space="preserve">  电费</t>
  </si>
  <si>
    <t xml:space="preserve">  邮电费</t>
  </si>
  <si>
    <t xml:space="preserve">  差旅费</t>
  </si>
  <si>
    <t>15</t>
  </si>
  <si>
    <t xml:space="preserve">  会议费</t>
  </si>
  <si>
    <t xml:space="preserve">  培训费</t>
  </si>
  <si>
    <t>17</t>
  </si>
  <si>
    <t>28</t>
  </si>
  <si>
    <t xml:space="preserve">  工会经费</t>
  </si>
  <si>
    <t xml:space="preserve">  福利费</t>
  </si>
  <si>
    <t xml:space="preserve">  其他商品和服务支出</t>
  </si>
  <si>
    <t>303</t>
  </si>
  <si>
    <t xml:space="preserve">  住房公积金</t>
  </si>
  <si>
    <t xml:space="preserve">  其他对个人和家庭的补助支出</t>
  </si>
  <si>
    <t>表3-2</t>
  </si>
  <si>
    <t>一般公共预算项目支出预算表</t>
  </si>
  <si>
    <t>单位名称（项目）</t>
  </si>
  <si>
    <t xml:space="preserve">  信息化建设</t>
  </si>
  <si>
    <t xml:space="preserve">  312301</t>
  </si>
  <si>
    <t xml:space="preserve">    信息化建设及运行维护经费</t>
  </si>
  <si>
    <t xml:space="preserve">    会计专业技术资格考试考务费</t>
  </si>
  <si>
    <t xml:space="preserve">    全省会计领军人才培养专项经费</t>
  </si>
  <si>
    <t xml:space="preserve">    政府采购评审专项经费</t>
  </si>
  <si>
    <t xml:space="preserve">    设备购置经费</t>
  </si>
  <si>
    <t xml:space="preserve">    电子显示系统</t>
  </si>
  <si>
    <t xml:space="preserve">    食堂综合维修改造等工程</t>
  </si>
  <si>
    <t xml:space="preserve">    物业管理费</t>
  </si>
  <si>
    <t xml:space="preserve">    公务用车运行维护费</t>
  </si>
  <si>
    <t xml:space="preserve">    设施设备维修</t>
  </si>
  <si>
    <t xml:space="preserve">    公务接待费</t>
  </si>
  <si>
    <t xml:space="preserve">    差旅费</t>
  </si>
  <si>
    <t xml:space="preserve">    《预算与会计》征订费</t>
  </si>
  <si>
    <t xml:space="preserve">    《财政志》编纂经费</t>
  </si>
  <si>
    <t xml:space="preserve">    《四川财政与会计》编印经费</t>
  </si>
  <si>
    <t xml:space="preserve">    科研课题及财政学会经费</t>
  </si>
  <si>
    <t xml:space="preserve">    通用项目应急机动经费</t>
  </si>
  <si>
    <t xml:space="preserve">  一般行政管理事务</t>
  </si>
  <si>
    <t xml:space="preserve">    部门预算编报相关资料</t>
  </si>
  <si>
    <t xml:space="preserve">    事业单位分类改革调研</t>
  </si>
  <si>
    <t xml:space="preserve">    财政票据工本费</t>
  </si>
  <si>
    <t xml:space="preserve">    培训费</t>
  </si>
  <si>
    <t xml:space="preserve">    政府财务报告调研检查费</t>
  </si>
  <si>
    <t xml:space="preserve">    国库决算会审及支付凭证印刷费</t>
  </si>
  <si>
    <t xml:space="preserve">    党团建设定向补助及宣传费</t>
  </si>
  <si>
    <t xml:space="preserve">    注册会计师考务经费</t>
  </si>
  <si>
    <t xml:space="preserve">    会计师事务所执业质量检查经费</t>
  </si>
  <si>
    <t xml:space="preserve">    《四川资产评估》编印经费</t>
  </si>
  <si>
    <t xml:space="preserve">    资产评估机构发展资金</t>
  </si>
  <si>
    <t xml:space="preserve">    资产评估机构执业质量检查专项经费</t>
  </si>
  <si>
    <t xml:space="preserve">    PPP示范项目管理经费</t>
  </si>
  <si>
    <t xml:space="preserve">    地方债券发行管理经费</t>
  </si>
  <si>
    <t>表3-3</t>
  </si>
  <si>
    <t>一般公共预算“三公”经费支出预算表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</si>
  <si>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</si>
  <si>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</si>
  <si>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</si>
  <si>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</si>
  <si>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</si>
  <si>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</si>
  <si>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</si>
  <si>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</si>
  <si>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/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</si>
  <si>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</si>
  <si>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</si>
  <si>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</si>
  <si>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</si>
  <si>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</si>
  <si>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</si>
  <si>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基本公共服务</t>
    <phoneticPr fontId="1" type="noConversion"/>
  </si>
  <si>
    <t>“五治”工作经费</t>
    <phoneticPr fontId="1" type="noConversion"/>
  </si>
  <si>
    <t>脱贫攻坚工作经费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</si>
</sst>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.0000"/>
    <numFmt numFmtId="177" formatCode="###0.00"/>
    <numFmt numFmtId="178" formatCode="&quot;\&quot;#,##0.00_);\(&quot;\&quot;#,##0.00\)"/>
  </numFmts>
  <fonts count="22">
    <font>
      <sz val="9"/>
      <color indexed="8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family val="1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b/>
      <sz val="16"/>
      <name val="宋体"/>
      <charset val="134"/>
    </font>
    <font>
      <b/>
      <sz val="9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family val="1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9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" fontId="0" fillId="0" borderId="0"/>
    <xf numFmtId="1" fontId="21" fillId="0" borderId="0"/>
  </cellStyleXfs>
  <cellXfs count="156">
    <xf numFmtId="1" fontId="0" fillId="0" borderId="0" xfId="0" applyNumberFormat="1" applyFill="1"/>
    <xf numFmtId="0" fontId="1" fillId="0" borderId="0" xfId="0" applyNumberFormat="1" applyFont="1" applyFill="1"/>
    <xf numFmtId="0" fontId="1" fillId="2" borderId="0" xfId="0" applyNumberFormat="1" applyFont="1" applyFill="1"/>
    <xf numFmtId="0" fontId="1" fillId="2" borderId="0" xfId="0" applyNumberFormat="1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>
      <alignment horizontal="right"/>
    </xf>
    <xf numFmtId="0" fontId="1" fillId="0" borderId="2" xfId="0" applyNumberFormat="1" applyFont="1" applyFill="1" applyBorder="1" applyAlignment="1">
      <alignment horizontal="centerContinuous" vertical="center"/>
    </xf>
    <xf numFmtId="0" fontId="1" fillId="0" borderId="3" xfId="0" applyNumberFormat="1" applyFont="1" applyFill="1" applyBorder="1" applyAlignment="1">
      <alignment horizontal="centerContinuous" vertical="center"/>
    </xf>
    <xf numFmtId="0" fontId="1" fillId="0" borderId="4" xfId="0" applyNumberFormat="1" applyFont="1" applyFill="1" applyBorder="1" applyAlignment="1">
      <alignment horizontal="centerContinuous" vertical="center"/>
    </xf>
    <xf numFmtId="0" fontId="1" fillId="0" borderId="5" xfId="0" applyNumberFormat="1" applyFont="1" applyFill="1" applyBorder="1" applyAlignment="1">
      <alignment horizontal="centerContinuous" vertical="center"/>
    </xf>
    <xf numFmtId="1" fontId="1" fillId="0" borderId="5" xfId="0" applyNumberFormat="1" applyFont="1" applyFill="1" applyBorder="1" applyAlignment="1">
      <alignment horizontal="centerContinuous" vertical="center"/>
    </xf>
    <xf numFmtId="1" fontId="1" fillId="0" borderId="6" xfId="0" applyNumberFormat="1" applyFont="1" applyFill="1" applyBorder="1" applyAlignment="1">
      <alignment horizontal="centerContinuous" vertical="center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177" fontId="1" fillId="0" borderId="9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 applyProtection="1">
      <alignment vertical="center" wrapText="1"/>
    </xf>
    <xf numFmtId="1" fontId="1" fillId="0" borderId="0" xfId="0" applyNumberFormat="1" applyFont="1" applyFill="1" applyAlignment="1" applyProtection="1">
      <alignment vertical="center" wrapText="1"/>
    </xf>
    <xf numFmtId="0" fontId="1" fillId="2" borderId="0" xfId="0" applyNumberFormat="1" applyFont="1" applyFill="1" applyAlignment="1" applyProtection="1">
      <alignment vertical="center" wrapText="1"/>
    </xf>
    <xf numFmtId="0" fontId="4" fillId="2" borderId="0" xfId="0" applyNumberFormat="1" applyFont="1" applyFill="1" applyAlignment="1" applyProtection="1">
      <alignment vertical="center" wrapText="1"/>
    </xf>
    <xf numFmtId="0" fontId="5" fillId="2" borderId="0" xfId="0" applyNumberFormat="1" applyFont="1" applyFill="1" applyAlignment="1" applyProtection="1">
      <alignment vertical="center" wrapText="1"/>
    </xf>
    <xf numFmtId="0" fontId="0" fillId="2" borderId="0" xfId="0" applyNumberFormat="1" applyFont="1" applyFill="1"/>
    <xf numFmtId="0" fontId="6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1" fontId="0" fillId="0" borderId="0" xfId="0" applyNumberFormat="1" applyFill="1" applyBorder="1"/>
    <xf numFmtId="0" fontId="0" fillId="2" borderId="0" xfId="0" applyNumberFormat="1" applyFont="1" applyFill="1" applyBorder="1"/>
    <xf numFmtId="0" fontId="0" fillId="0" borderId="0" xfId="0" applyNumberFormat="1" applyFont="1" applyFill="1"/>
    <xf numFmtId="0" fontId="3" fillId="0" borderId="0" xfId="0" applyNumberFormat="1" applyFont="1" applyFill="1"/>
    <xf numFmtId="0" fontId="3" fillId="0" borderId="0" xfId="0" applyNumberFormat="1" applyFont="1" applyFill="1" applyAlignment="1">
      <alignment horizontal="centerContinuous" vertical="center"/>
    </xf>
    <xf numFmtId="0" fontId="3" fillId="0" borderId="0" xfId="0" applyNumberFormat="1" applyFont="1" applyFill="1" applyAlignment="1">
      <alignment horizontal="right" vertical="center"/>
    </xf>
    <xf numFmtId="0" fontId="1" fillId="0" borderId="0" xfId="0" applyNumberFormat="1" applyFont="1" applyFill="1" applyAlignment="1"/>
    <xf numFmtId="0" fontId="1" fillId="0" borderId="10" xfId="0" applyNumberFormat="1" applyFont="1" applyFill="1" applyBorder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vertical="center" wrapText="1"/>
    </xf>
    <xf numFmtId="177" fontId="1" fillId="0" borderId="6" xfId="0" applyNumberFormat="1" applyFont="1" applyFill="1" applyBorder="1" applyAlignment="1" applyProtection="1">
      <alignment vertical="center" wrapText="1"/>
    </xf>
    <xf numFmtId="177" fontId="1" fillId="0" borderId="12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/>
    <xf numFmtId="0" fontId="8" fillId="0" borderId="0" xfId="0" applyNumberFormat="1" applyFont="1" applyFill="1" applyAlignment="1">
      <alignment horizontal="centerContinuous" vertical="center"/>
    </xf>
    <xf numFmtId="1" fontId="9" fillId="0" borderId="0" xfId="0" applyNumberFormat="1" applyFont="1" applyFill="1"/>
    <xf numFmtId="0" fontId="7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centerContinuous" vertical="center"/>
    </xf>
    <xf numFmtId="0" fontId="8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Continuous" vertical="center"/>
    </xf>
    <xf numFmtId="1" fontId="9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centerContinuous" vertical="center"/>
    </xf>
    <xf numFmtId="1" fontId="9" fillId="0" borderId="0" xfId="0" applyNumberFormat="1" applyFont="1" applyFill="1" applyBorder="1" applyAlignment="1">
      <alignment horizontal="centerContinuous" vertical="center"/>
    </xf>
    <xf numFmtId="1" fontId="1" fillId="0" borderId="0" xfId="0" applyNumberFormat="1" applyFont="1" applyFill="1" applyAlignment="1">
      <alignment vertical="center"/>
    </xf>
    <xf numFmtId="0" fontId="7" fillId="0" borderId="5" xfId="0" applyNumberFormat="1" applyFont="1" applyFill="1" applyBorder="1"/>
    <xf numFmtId="1" fontId="7" fillId="0" borderId="5" xfId="0" applyNumberFormat="1" applyFont="1" applyFill="1" applyBorder="1"/>
    <xf numFmtId="0" fontId="8" fillId="0" borderId="5" xfId="0" applyNumberFormat="1" applyFont="1" applyFill="1" applyBorder="1" applyAlignment="1">
      <alignment horizontal="centerContinuous" vertical="center"/>
    </xf>
    <xf numFmtId="0" fontId="8" fillId="0" borderId="5" xfId="0" applyNumberFormat="1" applyFont="1" applyFill="1" applyBorder="1"/>
    <xf numFmtId="1" fontId="9" fillId="0" borderId="5" xfId="0" applyNumberFormat="1" applyFont="1" applyFill="1" applyBorder="1"/>
    <xf numFmtId="49" fontId="1" fillId="0" borderId="10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2" xfId="0" applyNumberFormat="1" applyFont="1" applyFill="1" applyBorder="1" applyAlignment="1" applyProtection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1" fontId="1" fillId="0" borderId="10" xfId="0" applyNumberFormat="1" applyFont="1" applyFill="1" applyBorder="1" applyAlignment="1">
      <alignment horizontal="centerContinuous" vertical="center"/>
    </xf>
    <xf numFmtId="1" fontId="0" fillId="0" borderId="5" xfId="0" applyNumberFormat="1" applyFill="1" applyBorder="1"/>
    <xf numFmtId="49" fontId="1" fillId="0" borderId="5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/>
    <xf numFmtId="0" fontId="1" fillId="0" borderId="10" xfId="0" applyNumberFormat="1" applyFont="1" applyFill="1" applyBorder="1" applyAlignment="1">
      <alignment horizontal="centerContinuous" vertical="center"/>
    </xf>
    <xf numFmtId="0" fontId="13" fillId="2" borderId="0" xfId="0" applyNumberFormat="1" applyFont="1" applyFill="1"/>
    <xf numFmtId="0" fontId="1" fillId="2" borderId="0" xfId="0" applyNumberFormat="1" applyFont="1" applyFill="1" applyAlignment="1" applyProtection="1">
      <alignment horizontal="right" vertical="center"/>
    </xf>
    <xf numFmtId="0" fontId="0" fillId="2" borderId="0" xfId="0" applyNumberFormat="1" applyFont="1" applyFill="1" applyAlignment="1">
      <alignment vertical="center"/>
    </xf>
    <xf numFmtId="0" fontId="13" fillId="0" borderId="0" xfId="0" applyNumberFormat="1" applyFont="1" applyFill="1"/>
    <xf numFmtId="0" fontId="3" fillId="0" borderId="1" xfId="0" applyNumberFormat="1" applyFont="1" applyFill="1" applyBorder="1" applyAlignment="1" applyProtection="1">
      <alignment horizontal="left"/>
    </xf>
    <xf numFmtId="0" fontId="3" fillId="0" borderId="5" xfId="0" applyNumberFormat="1" applyFont="1" applyFill="1" applyBorder="1" applyAlignment="1">
      <alignment horizontal="centerContinuous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>
      <alignment vertical="center"/>
    </xf>
    <xf numFmtId="177" fontId="3" fillId="0" borderId="7" xfId="0" applyNumberFormat="1" applyFont="1" applyFill="1" applyBorder="1" applyAlignment="1" applyProtection="1">
      <alignment vertical="center" wrapText="1"/>
    </xf>
    <xf numFmtId="0" fontId="3" fillId="0" borderId="12" xfId="0" applyNumberFormat="1" applyFont="1" applyFill="1" applyBorder="1" applyAlignment="1">
      <alignment vertical="center"/>
    </xf>
    <xf numFmtId="177" fontId="3" fillId="0" borderId="6" xfId="0" applyNumberFormat="1" applyFont="1" applyFill="1" applyBorder="1" applyAlignment="1">
      <alignment vertical="center" wrapText="1"/>
    </xf>
    <xf numFmtId="177" fontId="3" fillId="0" borderId="5" xfId="0" applyNumberFormat="1" applyFont="1" applyFill="1" applyBorder="1" applyAlignment="1" applyProtection="1">
      <alignment vertical="center" wrapText="1"/>
    </xf>
    <xf numFmtId="177" fontId="3" fillId="0" borderId="8" xfId="0" applyNumberFormat="1" applyFont="1" applyFill="1" applyBorder="1" applyAlignment="1" applyProtection="1">
      <alignment vertical="center" wrapText="1"/>
    </xf>
    <xf numFmtId="177" fontId="3" fillId="0" borderId="3" xfId="0" applyNumberFormat="1" applyFont="1" applyFill="1" applyBorder="1" applyAlignment="1" applyProtection="1">
      <alignment vertical="center" wrapText="1"/>
    </xf>
    <xf numFmtId="1" fontId="3" fillId="0" borderId="5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177" fontId="3" fillId="0" borderId="5" xfId="0" applyNumberFormat="1" applyFont="1" applyFill="1" applyBorder="1" applyAlignment="1">
      <alignment vertical="center" wrapText="1"/>
    </xf>
    <xf numFmtId="177" fontId="3" fillId="0" borderId="3" xfId="0" applyNumberFormat="1" applyFont="1" applyFill="1" applyBorder="1" applyAlignment="1">
      <alignment vertical="center" wrapText="1"/>
    </xf>
    <xf numFmtId="177" fontId="3" fillId="0" borderId="6" xfId="0" applyNumberFormat="1" applyFont="1" applyFill="1" applyBorder="1" applyAlignment="1" applyProtection="1">
      <alignment vertical="center" wrapText="1"/>
    </xf>
    <xf numFmtId="177" fontId="3" fillId="0" borderId="5" xfId="0" applyNumberFormat="1" applyFont="1" applyFill="1" applyBorder="1" applyAlignment="1">
      <alignment horizontal="right" vertical="center" wrapText="1"/>
    </xf>
    <xf numFmtId="177" fontId="3" fillId="0" borderId="2" xfId="0" applyNumberFormat="1" applyFont="1" applyFill="1" applyBorder="1" applyAlignment="1">
      <alignment vertical="center" wrapText="1"/>
    </xf>
    <xf numFmtId="0" fontId="14" fillId="0" borderId="0" xfId="0" applyNumberFormat="1" applyFont="1" applyFill="1" applyAlignment="1">
      <alignment horizontal="center"/>
    </xf>
    <xf numFmtId="0" fontId="15" fillId="0" borderId="0" xfId="0" applyNumberFormat="1" applyFont="1" applyFill="1"/>
    <xf numFmtId="0" fontId="13" fillId="0" borderId="0" xfId="0" applyNumberFormat="1" applyFont="1" applyFill="1" applyAlignment="1">
      <alignment horizontal="center"/>
    </xf>
    <xf numFmtId="1" fontId="14" fillId="0" borderId="0" xfId="0" applyNumberFormat="1" applyFont="1" applyFill="1"/>
    <xf numFmtId="0" fontId="3" fillId="2" borderId="0" xfId="0" applyNumberFormat="1" applyFont="1" applyFill="1"/>
    <xf numFmtId="0" fontId="3" fillId="2" borderId="0" xfId="0" applyNumberFormat="1" applyFont="1" applyFill="1" applyAlignment="1"/>
    <xf numFmtId="0" fontId="3" fillId="0" borderId="2" xfId="0" applyNumberFormat="1" applyFont="1" applyFill="1" applyBorder="1" applyAlignment="1">
      <alignment horizontal="centerContinuous" vertical="center"/>
    </xf>
    <xf numFmtId="0" fontId="3" fillId="0" borderId="3" xfId="0" applyNumberFormat="1" applyFont="1" applyFill="1" applyBorder="1" applyAlignment="1">
      <alignment horizontal="centerContinuous" vertical="center"/>
    </xf>
    <xf numFmtId="0" fontId="3" fillId="0" borderId="4" xfId="0" applyNumberFormat="1" applyFont="1" applyFill="1" applyBorder="1" applyAlignment="1">
      <alignment horizontal="centerContinuous" vertical="center"/>
    </xf>
    <xf numFmtId="0" fontId="3" fillId="0" borderId="6" xfId="0" applyNumberFormat="1" applyFont="1" applyFill="1" applyBorder="1" applyAlignment="1">
      <alignment horizontal="centerContinuous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 applyProtection="1">
      <alignment vertical="center" wrapText="1"/>
    </xf>
    <xf numFmtId="49" fontId="3" fillId="0" borderId="10" xfId="0" applyNumberFormat="1" applyFont="1" applyFill="1" applyBorder="1" applyAlignment="1" applyProtection="1">
      <alignment vertical="center" wrapText="1"/>
    </xf>
    <xf numFmtId="177" fontId="3" fillId="0" borderId="10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Alignment="1">
      <alignment horizontal="right" vertical="center"/>
    </xf>
    <xf numFmtId="177" fontId="3" fillId="0" borderId="2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Alignment="1">
      <alignment vertical="center"/>
    </xf>
    <xf numFmtId="0" fontId="1" fillId="0" borderId="6" xfId="0" applyNumberFormat="1" applyFont="1" applyFill="1" applyBorder="1" applyAlignment="1">
      <alignment horizontal="centerContinuous" vertical="center"/>
    </xf>
    <xf numFmtId="1" fontId="0" fillId="0" borderId="5" xfId="0" applyNumberFormat="1" applyFill="1" applyBorder="1" applyAlignment="1">
      <alignment horizontal="centerContinuous" vertical="center"/>
    </xf>
    <xf numFmtId="1" fontId="16" fillId="0" borderId="0" xfId="0" applyNumberFormat="1" applyFont="1" applyFill="1"/>
    <xf numFmtId="1" fontId="17" fillId="0" borderId="0" xfId="0" applyNumberFormat="1" applyFont="1" applyFill="1"/>
    <xf numFmtId="176" fontId="18" fillId="0" borderId="0" xfId="0" applyNumberFormat="1" applyFont="1" applyFill="1" applyAlignment="1" applyProtection="1">
      <alignment horizontal="center" vertical="top"/>
    </xf>
    <xf numFmtId="1" fontId="19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 applyProtection="1">
      <alignment vertical="center"/>
    </xf>
    <xf numFmtId="1" fontId="20" fillId="0" borderId="0" xfId="0" applyNumberFormat="1" applyFont="1" applyFill="1" applyAlignment="1">
      <alignment horizontal="center"/>
    </xf>
    <xf numFmtId="1" fontId="20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5" xfId="0" applyNumberFormat="1" applyFont="1" applyFill="1" applyBorder="1" applyAlignment="1" applyProtection="1">
      <alignment horizontal="center" vertical="center" wrapText="1"/>
    </xf>
    <xf numFmtId="178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1" applyNumberFormat="1" applyFont="1" applyFill="1" applyBorder="1" applyAlignment="1" applyProtection="1">
      <alignment horizontal="center" vertical="center" wrapText="1"/>
    </xf>
    <xf numFmtId="0" fontId="1" fillId="0" borderId="5" xfId="1" applyNumberFormat="1" applyFont="1" applyFill="1" applyBorder="1" applyAlignment="1" applyProtection="1">
      <alignment horizontal="center" vertical="center" wrapText="1"/>
    </xf>
    <xf numFmtId="0" fontId="0" fillId="2" borderId="5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0" fillId="2" borderId="12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0" fontId="1" fillId="2" borderId="12" xfId="0" applyNumberFormat="1" applyFont="1" applyFill="1" applyBorder="1" applyAlignment="1" applyProtection="1">
      <alignment horizontal="center" vertical="center" wrapText="1"/>
    </xf>
    <xf numFmtId="1" fontId="1" fillId="0" borderId="5" xfId="0" applyNumberFormat="1" applyFont="1" applyFill="1" applyBorder="1" applyAlignment="1" applyProtection="1">
      <alignment horizontal="center" vertical="center" wrapText="1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1" fontId="1" fillId="0" borderId="10" xfId="0" applyNumberFormat="1" applyFont="1" applyFill="1" applyBorder="1" applyAlignment="1" applyProtection="1">
      <alignment horizontal="center" vertical="center"/>
    </xf>
    <xf numFmtId="1" fontId="1" fillId="0" borderId="8" xfId="0" applyNumberFormat="1" applyFont="1" applyFill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 wrapText="1"/>
    </xf>
    <xf numFmtId="1" fontId="1" fillId="0" borderId="8" xfId="0" applyNumberFormat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6" sqref="A6"/>
    </sheetView>
  </sheetViews>
  <sheetFormatPr defaultColWidth="8.6640625" defaultRowHeight="11.25"/>
  <cols>
    <col min="1" max="1" width="153.6640625" customWidth="1"/>
  </cols>
  <sheetData>
    <row r="1" spans="1:1" ht="14.25">
      <c r="A1" s="116"/>
    </row>
    <row r="2" spans="1:1" ht="34.9" customHeight="1"/>
    <row r="3" spans="1:1" ht="63.75" customHeight="1">
      <c r="A3" s="117" t="s">
        <v>0</v>
      </c>
    </row>
    <row r="4" spans="1:1" ht="107.25" customHeight="1">
      <c r="A4" s="118" t="s">
        <v>1</v>
      </c>
    </row>
    <row r="5" spans="1:1" ht="11.25" hidden="1" customHeight="1">
      <c r="A5" s="119">
        <v>3.6379788070917101E-12</v>
      </c>
    </row>
    <row r="6" spans="1:1" ht="22.5">
      <c r="A6" s="120"/>
    </row>
    <row r="7" spans="1:1" ht="31.15" customHeight="1">
      <c r="A7" s="120"/>
    </row>
    <row r="8" spans="1:1" ht="78" customHeight="1"/>
    <row r="9" spans="1:1" ht="63" customHeight="1">
      <c r="A9" s="121" t="s">
        <v>2</v>
      </c>
    </row>
  </sheetData>
  <phoneticPr fontId="1" type="noConversion"/>
  <pageMargins left="0.70833333333333304" right="0.70833333333333304" top="1.02986111111111" bottom="0.74791666666666701" header="0.31458333333333299" footer="0.31458333333333299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K48"/>
  <sheetViews>
    <sheetView showGridLines="0" showZeros="0" topLeftCell="D1" workbookViewId="0">
      <selection activeCell="E7" sqref="E7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65.1640625" customWidth="1"/>
    <col min="6" max="7" width="18.1640625" customWidth="1"/>
    <col min="8" max="8" width="22.33203125" customWidth="1"/>
    <col min="9" max="245" width="10.6640625" customWidth="1"/>
  </cols>
  <sheetData>
    <row r="1" spans="1:245" ht="20.100000000000001" customHeight="1">
      <c r="A1" s="1"/>
      <c r="B1" s="2"/>
      <c r="C1" s="2"/>
      <c r="D1" s="2"/>
      <c r="E1" s="2"/>
      <c r="F1" s="2"/>
      <c r="G1" s="2"/>
      <c r="H1" s="3" t="s">
        <v>339</v>
      </c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</row>
    <row r="2" spans="1:245" ht="20.100000000000001" customHeight="1">
      <c r="A2" s="122" t="s">
        <v>340</v>
      </c>
      <c r="B2" s="122"/>
      <c r="C2" s="122"/>
      <c r="D2" s="122"/>
      <c r="E2" s="122"/>
      <c r="F2" s="122"/>
      <c r="G2" s="122"/>
      <c r="H2" s="122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</row>
    <row r="3" spans="1:245" ht="20.100000000000001" customHeight="1">
      <c r="A3" s="4" t="s">
        <v>341</v>
      </c>
      <c r="B3" s="4"/>
      <c r="C3" s="4"/>
      <c r="D3" s="4" t="s">
        <v>5</v>
      </c>
      <c r="E3" s="4"/>
      <c r="F3" s="5"/>
      <c r="G3" s="5"/>
      <c r="H3" s="6" t="s">
        <v>6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</row>
    <row r="4" spans="1:245" ht="20.100000000000001" customHeight="1">
      <c r="A4" s="7" t="s">
        <v>33</v>
      </c>
      <c r="B4" s="7"/>
      <c r="C4" s="7"/>
      <c r="D4" s="8"/>
      <c r="E4" s="9"/>
      <c r="F4" s="131" t="s">
        <v>342</v>
      </c>
      <c r="G4" s="131"/>
      <c r="H4" s="131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</row>
    <row r="5" spans="1:245" ht="20.100000000000001" customHeight="1">
      <c r="A5" s="10" t="s">
        <v>44</v>
      </c>
      <c r="B5" s="11"/>
      <c r="C5" s="12"/>
      <c r="D5" s="151" t="s">
        <v>45</v>
      </c>
      <c r="E5" s="129" t="s">
        <v>134</v>
      </c>
      <c r="F5" s="123" t="s">
        <v>34</v>
      </c>
      <c r="G5" s="123" t="s">
        <v>130</v>
      </c>
      <c r="H5" s="131" t="s">
        <v>131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</row>
    <row r="6" spans="1:245" ht="20.100000000000001" customHeight="1">
      <c r="A6" s="13" t="s">
        <v>54</v>
      </c>
      <c r="B6" s="14" t="s">
        <v>55</v>
      </c>
      <c r="C6" s="15" t="s">
        <v>56</v>
      </c>
      <c r="D6" s="155"/>
      <c r="E6" s="130"/>
      <c r="F6" s="124"/>
      <c r="G6" s="124"/>
      <c r="H6" s="132"/>
      <c r="I6" s="32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</row>
    <row r="7" spans="1:245" ht="20.100000000000001" customHeight="1">
      <c r="A7" s="16"/>
      <c r="B7" s="16"/>
      <c r="C7" s="16"/>
      <c r="D7" s="16"/>
      <c r="E7" s="16"/>
      <c r="F7" s="17"/>
      <c r="G7" s="18"/>
      <c r="H7" s="17"/>
      <c r="I7" s="32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</row>
    <row r="8" spans="1:245" ht="20.100000000000001" customHeight="1">
      <c r="A8" s="19"/>
      <c r="B8" s="19"/>
      <c r="C8" s="19"/>
      <c r="D8" s="20"/>
      <c r="E8" s="21"/>
      <c r="F8" s="21"/>
      <c r="G8" s="21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</row>
    <row r="9" spans="1:245" ht="20.100000000000001" customHeight="1">
      <c r="A9" s="22"/>
      <c r="B9" s="22"/>
      <c r="C9" s="22"/>
      <c r="D9" s="23"/>
      <c r="E9" s="23"/>
      <c r="F9" s="23"/>
      <c r="G9" s="23"/>
      <c r="H9" s="23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</row>
    <row r="10" spans="1:245" ht="20.100000000000001" customHeight="1">
      <c r="A10" s="22"/>
      <c r="B10" s="22"/>
      <c r="C10" s="22"/>
      <c r="D10" s="22"/>
      <c r="E10" s="22"/>
      <c r="F10" s="22"/>
      <c r="G10" s="22"/>
      <c r="H10" s="23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</row>
    <row r="11" spans="1:245" ht="20.100000000000001" customHeight="1">
      <c r="A11" s="22"/>
      <c r="B11" s="22"/>
      <c r="C11" s="22"/>
      <c r="D11" s="23"/>
      <c r="E11" s="23"/>
      <c r="F11" s="23"/>
      <c r="G11" s="23"/>
      <c r="H11" s="23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</row>
    <row r="12" spans="1:245" ht="20.100000000000001" customHeight="1">
      <c r="A12" s="22"/>
      <c r="B12" s="22"/>
      <c r="C12" s="22"/>
      <c r="D12" s="23"/>
      <c r="E12" s="23"/>
      <c r="F12" s="23"/>
      <c r="G12" s="23"/>
      <c r="H12" s="23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</row>
    <row r="13" spans="1:245" ht="20.100000000000001" customHeight="1">
      <c r="A13" s="22"/>
      <c r="B13" s="22"/>
      <c r="C13" s="22"/>
      <c r="D13" s="22"/>
      <c r="E13" s="22"/>
      <c r="F13" s="22"/>
      <c r="G13" s="22"/>
      <c r="H13" s="23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</row>
    <row r="14" spans="1:245" ht="20.100000000000001" customHeight="1">
      <c r="A14" s="22"/>
      <c r="B14" s="22"/>
      <c r="C14" s="22"/>
      <c r="D14" s="23"/>
      <c r="E14" s="23"/>
      <c r="F14" s="23"/>
      <c r="G14" s="23"/>
      <c r="H14" s="23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</row>
    <row r="15" spans="1:245" ht="20.100000000000001" customHeight="1">
      <c r="A15" s="24"/>
      <c r="B15" s="22"/>
      <c r="C15" s="22"/>
      <c r="D15" s="23"/>
      <c r="E15" s="23"/>
      <c r="F15" s="23"/>
      <c r="G15" s="23"/>
      <c r="H15" s="23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</row>
    <row r="16" spans="1:245" ht="20.100000000000001" customHeight="1">
      <c r="A16" s="24"/>
      <c r="B16" s="24"/>
      <c r="C16" s="22"/>
      <c r="D16" s="22"/>
      <c r="E16" s="24"/>
      <c r="F16" s="24"/>
      <c r="G16" s="24"/>
      <c r="H16" s="23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</row>
    <row r="17" spans="1:245" ht="20.100000000000001" customHeight="1">
      <c r="A17" s="24"/>
      <c r="B17" s="24"/>
      <c r="C17" s="22"/>
      <c r="D17" s="23"/>
      <c r="E17" s="23"/>
      <c r="F17" s="23"/>
      <c r="G17" s="23"/>
      <c r="H17" s="23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</row>
    <row r="18" spans="1:245" ht="20.100000000000001" customHeight="1">
      <c r="A18" s="22"/>
      <c r="B18" s="24"/>
      <c r="C18" s="22"/>
      <c r="D18" s="23"/>
      <c r="E18" s="23"/>
      <c r="F18" s="23"/>
      <c r="G18" s="23"/>
      <c r="H18" s="23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</row>
    <row r="19" spans="1:245" ht="20.100000000000001" customHeight="1">
      <c r="A19" s="22"/>
      <c r="B19" s="24"/>
      <c r="C19" s="24"/>
      <c r="D19" s="24"/>
      <c r="E19" s="24"/>
      <c r="F19" s="24"/>
      <c r="G19" s="24"/>
      <c r="H19" s="23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</row>
    <row r="20" spans="1:245" ht="20.100000000000001" customHeight="1">
      <c r="A20" s="24"/>
      <c r="B20" s="24"/>
      <c r="C20" s="24"/>
      <c r="D20" s="23"/>
      <c r="E20" s="23"/>
      <c r="F20" s="23"/>
      <c r="G20" s="23"/>
      <c r="H20" s="23"/>
      <c r="I20" s="24"/>
      <c r="J20" s="22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</row>
    <row r="21" spans="1:245" ht="20.100000000000001" customHeight="1">
      <c r="A21" s="24"/>
      <c r="B21" s="24"/>
      <c r="C21" s="24"/>
      <c r="D21" s="23"/>
      <c r="E21" s="23"/>
      <c r="F21" s="23"/>
      <c r="G21" s="23"/>
      <c r="H21" s="23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</row>
    <row r="22" spans="1:245" ht="20.100000000000001" customHeight="1">
      <c r="A22" s="24"/>
      <c r="B22" s="24"/>
      <c r="C22" s="24"/>
      <c r="D22" s="24"/>
      <c r="E22" s="24"/>
      <c r="F22" s="24"/>
      <c r="G22" s="24"/>
      <c r="H22" s="23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</row>
    <row r="23" spans="1:245" ht="20.100000000000001" customHeight="1">
      <c r="A23" s="24"/>
      <c r="B23" s="24"/>
      <c r="C23" s="24"/>
      <c r="D23" s="23"/>
      <c r="E23" s="23"/>
      <c r="F23" s="23"/>
      <c r="G23" s="23"/>
      <c r="H23" s="23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</row>
    <row r="24" spans="1:245" ht="20.100000000000001" customHeight="1">
      <c r="A24" s="24"/>
      <c r="B24" s="24"/>
      <c r="C24" s="24"/>
      <c r="D24" s="23"/>
      <c r="E24" s="23"/>
      <c r="F24" s="23"/>
      <c r="G24" s="23"/>
      <c r="H24" s="23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</row>
    <row r="25" spans="1:245" ht="20.100000000000001" customHeight="1">
      <c r="A25" s="24"/>
      <c r="B25" s="24"/>
      <c r="C25" s="24"/>
      <c r="D25" s="24"/>
      <c r="E25" s="24"/>
      <c r="F25" s="24"/>
      <c r="G25" s="24"/>
      <c r="H25" s="23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</row>
    <row r="26" spans="1:245" ht="20.100000000000001" customHeight="1">
      <c r="A26" s="24"/>
      <c r="B26" s="24"/>
      <c r="C26" s="24"/>
      <c r="D26" s="23"/>
      <c r="E26" s="23"/>
      <c r="F26" s="23"/>
      <c r="G26" s="23"/>
      <c r="H26" s="23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</row>
    <row r="27" spans="1:245" ht="20.100000000000001" customHeight="1">
      <c r="A27" s="24"/>
      <c r="B27" s="24"/>
      <c r="C27" s="24"/>
      <c r="D27" s="23"/>
      <c r="E27" s="23"/>
      <c r="F27" s="23"/>
      <c r="G27" s="23"/>
      <c r="H27" s="23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</row>
    <row r="28" spans="1:245" ht="20.100000000000001" customHeight="1">
      <c r="A28" s="24"/>
      <c r="B28" s="24"/>
      <c r="C28" s="24"/>
      <c r="D28" s="24"/>
      <c r="E28" s="24"/>
      <c r="F28" s="24"/>
      <c r="G28" s="24"/>
      <c r="H28" s="23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</row>
    <row r="29" spans="1:245" ht="20.100000000000001" customHeight="1">
      <c r="A29" s="24"/>
      <c r="B29" s="24"/>
      <c r="C29" s="24"/>
      <c r="D29" s="23"/>
      <c r="E29" s="23"/>
      <c r="F29" s="23"/>
      <c r="G29" s="23"/>
      <c r="H29" s="23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</row>
    <row r="30" spans="1:245" ht="20.100000000000001" customHeight="1">
      <c r="A30" s="24"/>
      <c r="B30" s="24"/>
      <c r="C30" s="24"/>
      <c r="D30" s="23"/>
      <c r="E30" s="23"/>
      <c r="F30" s="23"/>
      <c r="G30" s="23"/>
      <c r="H30" s="23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</row>
    <row r="31" spans="1:245" ht="20.100000000000001" customHeight="1">
      <c r="A31" s="24"/>
      <c r="B31" s="24"/>
      <c r="C31" s="24"/>
      <c r="D31" s="24"/>
      <c r="E31" s="24"/>
      <c r="F31" s="24"/>
      <c r="G31" s="24"/>
      <c r="H31" s="2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</row>
    <row r="32" spans="1:245" ht="20.100000000000001" customHeight="1">
      <c r="A32" s="24"/>
      <c r="B32" s="24"/>
      <c r="C32" s="24"/>
      <c r="D32" s="24"/>
      <c r="E32" s="25"/>
      <c r="F32" s="25"/>
      <c r="G32" s="25"/>
      <c r="H32" s="23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</row>
    <row r="33" spans="1:245" ht="20.100000000000001" customHeight="1">
      <c r="A33" s="24"/>
      <c r="B33" s="24"/>
      <c r="C33" s="24"/>
      <c r="D33" s="24"/>
      <c r="E33" s="25"/>
      <c r="F33" s="25"/>
      <c r="G33" s="25"/>
      <c r="H33" s="23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</row>
    <row r="34" spans="1:245" ht="20.100000000000001" customHeight="1">
      <c r="A34" s="24"/>
      <c r="B34" s="24"/>
      <c r="C34" s="24"/>
      <c r="D34" s="24"/>
      <c r="E34" s="24"/>
      <c r="F34" s="24"/>
      <c r="G34" s="24"/>
      <c r="H34" s="23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</row>
    <row r="35" spans="1:245" ht="20.100000000000001" customHeight="1">
      <c r="A35" s="24"/>
      <c r="B35" s="24"/>
      <c r="C35" s="24"/>
      <c r="D35" s="24"/>
      <c r="E35" s="26"/>
      <c r="F35" s="26"/>
      <c r="G35" s="26"/>
      <c r="H35" s="23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</row>
    <row r="36" spans="1:245" ht="20.100000000000001" customHeight="1">
      <c r="A36" s="27"/>
      <c r="B36" s="27"/>
      <c r="C36" s="27"/>
      <c r="D36" s="27"/>
      <c r="E36" s="28"/>
      <c r="F36" s="28"/>
      <c r="G36" s="28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</row>
    <row r="37" spans="1:245" ht="20.100000000000001" customHeight="1">
      <c r="A37" s="29"/>
      <c r="B37" s="29"/>
      <c r="C37" s="29"/>
      <c r="D37" s="29"/>
      <c r="E37" s="29"/>
      <c r="F37" s="29"/>
      <c r="G37" s="29"/>
      <c r="H37" s="30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</row>
    <row r="38" spans="1:245" ht="20.100000000000001" customHeight="1">
      <c r="A38" s="27"/>
      <c r="B38" s="27"/>
      <c r="C38" s="27"/>
      <c r="D38" s="27"/>
      <c r="E38" s="27"/>
      <c r="F38" s="27"/>
      <c r="G38" s="27"/>
      <c r="H38" s="30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</row>
    <row r="39" spans="1:245" ht="20.100000000000001" customHeight="1">
      <c r="A39" s="31"/>
      <c r="B39" s="31"/>
      <c r="C39" s="31"/>
      <c r="D39" s="31"/>
      <c r="E39" s="31"/>
      <c r="F39" s="27"/>
      <c r="G39" s="27"/>
      <c r="H39" s="30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</row>
    <row r="40" spans="1:245" ht="20.100000000000001" customHeight="1">
      <c r="A40" s="31"/>
      <c r="B40" s="31"/>
      <c r="C40" s="31"/>
      <c r="D40" s="31"/>
      <c r="E40" s="31"/>
      <c r="F40" s="27"/>
      <c r="G40" s="27"/>
      <c r="H40" s="30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  <c r="IJ40" s="31"/>
      <c r="IK40" s="31"/>
    </row>
    <row r="41" spans="1:245" ht="20.100000000000001" customHeight="1">
      <c r="A41" s="31"/>
      <c r="B41" s="31"/>
      <c r="C41" s="31"/>
      <c r="D41" s="31"/>
      <c r="E41" s="31"/>
      <c r="F41" s="27"/>
      <c r="G41" s="27"/>
      <c r="H41" s="30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</row>
    <row r="42" spans="1:245" ht="20.100000000000001" customHeight="1">
      <c r="A42" s="31"/>
      <c r="B42" s="31"/>
      <c r="C42" s="31"/>
      <c r="D42" s="31"/>
      <c r="E42" s="31"/>
      <c r="F42" s="27"/>
      <c r="G42" s="27"/>
      <c r="H42" s="30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</row>
    <row r="43" spans="1:245" ht="20.100000000000001" customHeight="1">
      <c r="A43" s="31"/>
      <c r="B43" s="31"/>
      <c r="C43" s="31"/>
      <c r="D43" s="31"/>
      <c r="E43" s="31"/>
      <c r="F43" s="27"/>
      <c r="G43" s="27"/>
      <c r="H43" s="30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</row>
    <row r="44" spans="1:245" ht="20.100000000000001" customHeight="1">
      <c r="A44" s="31"/>
      <c r="B44" s="31"/>
      <c r="C44" s="31"/>
      <c r="D44" s="31"/>
      <c r="E44" s="31"/>
      <c r="F44" s="27"/>
      <c r="G44" s="27"/>
      <c r="H44" s="30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31"/>
      <c r="IH44" s="31"/>
      <c r="II44" s="31"/>
      <c r="IJ44" s="31"/>
      <c r="IK44" s="31"/>
    </row>
    <row r="45" spans="1:245" ht="20.100000000000001" customHeight="1">
      <c r="A45" s="31"/>
      <c r="B45" s="31"/>
      <c r="C45" s="31"/>
      <c r="D45" s="31"/>
      <c r="E45" s="31"/>
      <c r="F45" s="27"/>
      <c r="G45" s="27"/>
      <c r="H45" s="30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  <c r="HX45" s="31"/>
      <c r="HY45" s="31"/>
      <c r="HZ45" s="31"/>
      <c r="IA45" s="31"/>
      <c r="IB45" s="31"/>
      <c r="IC45" s="31"/>
      <c r="ID45" s="31"/>
      <c r="IE45" s="31"/>
      <c r="IF45" s="31"/>
      <c r="IG45" s="31"/>
      <c r="IH45" s="31"/>
      <c r="II45" s="31"/>
      <c r="IJ45" s="31"/>
      <c r="IK45" s="31"/>
    </row>
    <row r="46" spans="1:245" ht="20.100000000000001" customHeight="1">
      <c r="A46" s="31"/>
      <c r="B46" s="31"/>
      <c r="C46" s="31"/>
      <c r="D46" s="31"/>
      <c r="E46" s="31"/>
      <c r="F46" s="27"/>
      <c r="G46" s="27"/>
      <c r="H46" s="30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31"/>
      <c r="HB46" s="31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  <c r="HX46" s="31"/>
      <c r="HY46" s="31"/>
      <c r="HZ46" s="31"/>
      <c r="IA46" s="31"/>
      <c r="IB46" s="31"/>
      <c r="IC46" s="31"/>
      <c r="ID46" s="31"/>
      <c r="IE46" s="31"/>
      <c r="IF46" s="31"/>
      <c r="IG46" s="31"/>
      <c r="IH46" s="31"/>
      <c r="II46" s="31"/>
      <c r="IJ46" s="31"/>
      <c r="IK46" s="31"/>
    </row>
    <row r="47" spans="1:245" ht="20.100000000000001" customHeight="1">
      <c r="A47" s="31"/>
      <c r="B47" s="31"/>
      <c r="C47" s="31"/>
      <c r="D47" s="31"/>
      <c r="E47" s="31"/>
      <c r="F47" s="27"/>
      <c r="G47" s="27"/>
      <c r="H47" s="30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  <c r="IJ47" s="31"/>
      <c r="IK47" s="31"/>
    </row>
    <row r="48" spans="1:245" ht="20.100000000000001" customHeight="1">
      <c r="A48" s="31"/>
      <c r="B48" s="31"/>
      <c r="C48" s="31"/>
      <c r="D48" s="31"/>
      <c r="E48" s="31"/>
      <c r="F48" s="27"/>
      <c r="G48" s="27"/>
      <c r="H48" s="30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</row>
  </sheetData>
  <mergeCells count="7">
    <mergeCell ref="A2:H2"/>
    <mergeCell ref="F4:H4"/>
    <mergeCell ref="D5:D6"/>
    <mergeCell ref="E5:E6"/>
    <mergeCell ref="F5:F6"/>
    <mergeCell ref="G5:G6"/>
    <mergeCell ref="H5:H6"/>
  </mergeCells>
  <phoneticPr fontId="1" type="noConversion"/>
  <printOptions horizontalCentered="1"/>
  <pageMargins left="0.59027777777777801" right="0.59027777777777801" top="0.59027777777777801" bottom="0.59027777777777801" header="0.59027777777777801" footer="0.39305555555555599"/>
  <pageSetup paperSize="9" scale="90" fitToHeight="1000" orientation="landscape"/>
  <headerFooter scaleWithDoc="0" alignWithMargins="0">
    <oddFooter>&amp;C第 &amp;P 页,共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workbookViewId="0">
      <selection activeCell="A3" sqref="A3"/>
    </sheetView>
  </sheetViews>
  <sheetFormatPr defaultColWidth="9.1640625" defaultRowHeight="12.75" customHeight="1"/>
  <cols>
    <col min="1" max="1" width="15.5" customWidth="1"/>
    <col min="2" max="2" width="33.1640625" customWidth="1"/>
    <col min="3" max="8" width="18" customWidth="1"/>
    <col min="9" max="9" width="8.6640625" customWidth="1"/>
  </cols>
  <sheetData>
    <row r="1" spans="1:9" ht="20.100000000000001" customHeight="1">
      <c r="A1" s="33"/>
      <c r="B1" s="33"/>
      <c r="C1" s="33"/>
      <c r="D1" s="33"/>
      <c r="E1" s="34"/>
      <c r="F1" s="33"/>
      <c r="G1" s="33"/>
      <c r="H1" s="35" t="s">
        <v>343</v>
      </c>
      <c r="I1" s="47"/>
    </row>
    <row r="2" spans="1:9" ht="25.5" customHeight="1">
      <c r="A2" s="122" t="s">
        <v>344</v>
      </c>
      <c r="B2" s="122"/>
      <c r="C2" s="122"/>
      <c r="D2" s="122"/>
      <c r="E2" s="122"/>
      <c r="F2" s="122"/>
      <c r="G2" s="122"/>
      <c r="H2" s="122"/>
      <c r="I2" s="47"/>
    </row>
    <row r="3" spans="1:9" ht="20.100000000000001" customHeight="1">
      <c r="A3" s="5" t="s">
        <v>5</v>
      </c>
      <c r="B3" s="36"/>
      <c r="C3" s="36"/>
      <c r="D3" s="36"/>
      <c r="E3" s="36"/>
      <c r="F3" s="36"/>
      <c r="G3" s="36"/>
      <c r="H3" s="6" t="s">
        <v>6</v>
      </c>
      <c r="I3" s="47"/>
    </row>
    <row r="4" spans="1:9" ht="20.100000000000001" customHeight="1">
      <c r="A4" s="129" t="s">
        <v>333</v>
      </c>
      <c r="B4" s="129" t="s">
        <v>334</v>
      </c>
      <c r="C4" s="131" t="s">
        <v>335</v>
      </c>
      <c r="D4" s="131"/>
      <c r="E4" s="131"/>
      <c r="F4" s="131"/>
      <c r="G4" s="131"/>
      <c r="H4" s="131"/>
      <c r="I4" s="47"/>
    </row>
    <row r="5" spans="1:9" ht="20.100000000000001" customHeight="1">
      <c r="A5" s="129"/>
      <c r="B5" s="129"/>
      <c r="C5" s="152" t="s">
        <v>34</v>
      </c>
      <c r="D5" s="143" t="s">
        <v>189</v>
      </c>
      <c r="E5" s="37" t="s">
        <v>336</v>
      </c>
      <c r="F5" s="38"/>
      <c r="G5" s="38"/>
      <c r="H5" s="154" t="s">
        <v>194</v>
      </c>
      <c r="I5" s="47"/>
    </row>
    <row r="6" spans="1:9" ht="33.75" customHeight="1">
      <c r="A6" s="130"/>
      <c r="B6" s="130"/>
      <c r="C6" s="153"/>
      <c r="D6" s="124"/>
      <c r="E6" s="39" t="s">
        <v>49</v>
      </c>
      <c r="F6" s="40" t="s">
        <v>337</v>
      </c>
      <c r="G6" s="41" t="s">
        <v>338</v>
      </c>
      <c r="H6" s="150"/>
      <c r="I6" s="47"/>
    </row>
    <row r="7" spans="1:9" ht="20.100000000000001" customHeight="1">
      <c r="A7" s="16"/>
      <c r="B7" s="42"/>
      <c r="C7" s="18"/>
      <c r="D7" s="43"/>
      <c r="E7" s="43"/>
      <c r="F7" s="43"/>
      <c r="G7" s="17"/>
      <c r="H7" s="44"/>
      <c r="I7" s="55"/>
    </row>
    <row r="8" spans="1:9" ht="20.100000000000001" customHeight="1">
      <c r="A8" s="45"/>
      <c r="B8" s="45"/>
      <c r="C8" s="45"/>
      <c r="D8" s="45"/>
      <c r="E8" s="46"/>
      <c r="F8" s="45"/>
      <c r="G8" s="45"/>
      <c r="H8" s="47"/>
      <c r="I8" s="47"/>
    </row>
    <row r="9" spans="1:9" ht="20.100000000000001" customHeight="1">
      <c r="A9" s="48"/>
      <c r="B9" s="48"/>
      <c r="C9" s="48"/>
      <c r="D9" s="48"/>
      <c r="E9" s="49"/>
      <c r="F9" s="50"/>
      <c r="G9" s="50"/>
      <c r="H9" s="47"/>
      <c r="I9" s="52"/>
    </row>
    <row r="10" spans="1:9" ht="20.100000000000001" customHeight="1">
      <c r="A10" s="48"/>
      <c r="B10" s="48"/>
      <c r="C10" s="48"/>
      <c r="D10" s="48"/>
      <c r="E10" s="51"/>
      <c r="F10" s="48"/>
      <c r="G10" s="48"/>
      <c r="H10" s="52"/>
      <c r="I10" s="52"/>
    </row>
    <row r="11" spans="1:9" ht="20.100000000000001" customHeight="1">
      <c r="A11" s="48"/>
      <c r="B11" s="48"/>
      <c r="C11" s="48"/>
      <c r="D11" s="48"/>
      <c r="E11" s="51"/>
      <c r="F11" s="48"/>
      <c r="G11" s="48"/>
      <c r="H11" s="52"/>
      <c r="I11" s="52"/>
    </row>
    <row r="12" spans="1:9" ht="20.100000000000001" customHeight="1">
      <c r="A12" s="48"/>
      <c r="B12" s="48"/>
      <c r="C12" s="48"/>
      <c r="D12" s="48"/>
      <c r="E12" s="49"/>
      <c r="F12" s="48"/>
      <c r="G12" s="48"/>
      <c r="H12" s="52"/>
      <c r="I12" s="52"/>
    </row>
    <row r="13" spans="1:9" ht="20.100000000000001" customHeight="1">
      <c r="A13" s="48"/>
      <c r="B13" s="48"/>
      <c r="C13" s="48"/>
      <c r="D13" s="48"/>
      <c r="E13" s="49"/>
      <c r="F13" s="48"/>
      <c r="G13" s="48"/>
      <c r="H13" s="52"/>
      <c r="I13" s="52"/>
    </row>
    <row r="14" spans="1:9" ht="20.100000000000001" customHeight="1">
      <c r="A14" s="48"/>
      <c r="B14" s="48"/>
      <c r="C14" s="48"/>
      <c r="D14" s="48"/>
      <c r="E14" s="51"/>
      <c r="F14" s="48"/>
      <c r="G14" s="48"/>
      <c r="H14" s="52"/>
      <c r="I14" s="52"/>
    </row>
    <row r="15" spans="1:9" ht="20.100000000000001" customHeight="1">
      <c r="A15" s="48"/>
      <c r="B15" s="48"/>
      <c r="C15" s="48"/>
      <c r="D15" s="48"/>
      <c r="E15" s="51"/>
      <c r="F15" s="48"/>
      <c r="G15" s="48"/>
      <c r="H15" s="52"/>
      <c r="I15" s="52"/>
    </row>
    <row r="16" spans="1:9" ht="20.100000000000001" customHeight="1">
      <c r="A16" s="48"/>
      <c r="B16" s="48"/>
      <c r="C16" s="48"/>
      <c r="D16" s="48"/>
      <c r="E16" s="49"/>
      <c r="F16" s="48"/>
      <c r="G16" s="48"/>
      <c r="H16" s="52"/>
      <c r="I16" s="52"/>
    </row>
    <row r="17" spans="1:9" ht="20.100000000000001" customHeight="1">
      <c r="A17" s="48"/>
      <c r="B17" s="48"/>
      <c r="C17" s="48"/>
      <c r="D17" s="48"/>
      <c r="E17" s="49"/>
      <c r="F17" s="48"/>
      <c r="G17" s="48"/>
      <c r="H17" s="52"/>
      <c r="I17" s="52"/>
    </row>
    <row r="18" spans="1:9" ht="20.100000000000001" customHeight="1">
      <c r="A18" s="48"/>
      <c r="B18" s="48"/>
      <c r="C18" s="48"/>
      <c r="D18" s="48"/>
      <c r="E18" s="53"/>
      <c r="F18" s="48"/>
      <c r="G18" s="48"/>
      <c r="H18" s="52"/>
      <c r="I18" s="52"/>
    </row>
    <row r="19" spans="1:9" ht="20.100000000000001" customHeight="1">
      <c r="A19" s="48"/>
      <c r="B19" s="48"/>
      <c r="C19" s="48"/>
      <c r="D19" s="48"/>
      <c r="E19" s="51"/>
      <c r="F19" s="48"/>
      <c r="G19" s="48"/>
      <c r="H19" s="52"/>
      <c r="I19" s="52"/>
    </row>
    <row r="20" spans="1:9" ht="20.100000000000001" customHeight="1">
      <c r="A20" s="51"/>
      <c r="B20" s="51"/>
      <c r="C20" s="51"/>
      <c r="D20" s="51"/>
      <c r="E20" s="51"/>
      <c r="F20" s="48"/>
      <c r="G20" s="48"/>
      <c r="H20" s="52"/>
      <c r="I20" s="52"/>
    </row>
    <row r="21" spans="1:9" ht="20.100000000000001" customHeight="1">
      <c r="A21" s="52"/>
      <c r="B21" s="52"/>
      <c r="C21" s="52"/>
      <c r="D21" s="52"/>
      <c r="E21" s="54"/>
      <c r="F21" s="52"/>
      <c r="G21" s="52"/>
      <c r="H21" s="52"/>
      <c r="I21" s="52"/>
    </row>
    <row r="22" spans="1:9" ht="20.100000000000001" customHeight="1">
      <c r="A22" s="52"/>
      <c r="B22" s="52"/>
      <c r="C22" s="52"/>
      <c r="D22" s="52"/>
      <c r="E22" s="54"/>
      <c r="F22" s="52"/>
      <c r="G22" s="52"/>
      <c r="H22" s="52"/>
      <c r="I22" s="52"/>
    </row>
    <row r="23" spans="1:9" ht="20.100000000000001" customHeight="1">
      <c r="A23" s="52"/>
      <c r="B23" s="52"/>
      <c r="C23" s="52"/>
      <c r="D23" s="52"/>
      <c r="E23" s="54"/>
      <c r="F23" s="52"/>
      <c r="G23" s="52"/>
      <c r="H23" s="52"/>
      <c r="I23" s="52"/>
    </row>
    <row r="24" spans="1:9" ht="20.100000000000001" customHeight="1">
      <c r="A24" s="52"/>
      <c r="B24" s="52"/>
      <c r="C24" s="52"/>
      <c r="D24" s="52"/>
      <c r="E24" s="54"/>
      <c r="F24" s="52"/>
      <c r="G24" s="52"/>
      <c r="H24" s="52"/>
      <c r="I24" s="52"/>
    </row>
    <row r="25" spans="1:9" ht="20.100000000000001" customHeight="1">
      <c r="A25" s="52"/>
      <c r="B25" s="52"/>
      <c r="C25" s="52"/>
      <c r="D25" s="52"/>
      <c r="E25" s="54"/>
      <c r="F25" s="52"/>
      <c r="G25" s="52"/>
      <c r="H25" s="52"/>
      <c r="I25" s="52"/>
    </row>
    <row r="26" spans="1:9" ht="20.100000000000001" customHeight="1">
      <c r="A26" s="52"/>
      <c r="B26" s="52"/>
      <c r="C26" s="52"/>
      <c r="D26" s="52"/>
      <c r="E26" s="54"/>
      <c r="F26" s="52"/>
      <c r="G26" s="52"/>
      <c r="H26" s="52"/>
      <c r="I26" s="52"/>
    </row>
    <row r="27" spans="1:9" ht="20.100000000000001" customHeight="1">
      <c r="A27" s="52"/>
      <c r="B27" s="52"/>
      <c r="C27" s="52"/>
      <c r="D27" s="52"/>
      <c r="E27" s="54"/>
      <c r="F27" s="52"/>
      <c r="G27" s="52"/>
      <c r="H27" s="52"/>
      <c r="I27" s="52"/>
    </row>
    <row r="28" spans="1:9" ht="20.100000000000001" customHeight="1">
      <c r="A28" s="52"/>
      <c r="B28" s="52"/>
      <c r="C28" s="52"/>
      <c r="D28" s="52"/>
      <c r="E28" s="54"/>
      <c r="F28" s="52"/>
      <c r="G28" s="52"/>
      <c r="H28" s="52"/>
      <c r="I28" s="52"/>
    </row>
    <row r="29" spans="1:9" ht="20.100000000000001" customHeight="1">
      <c r="A29" s="52"/>
      <c r="B29" s="52"/>
      <c r="C29" s="52"/>
      <c r="D29" s="52"/>
      <c r="E29" s="54"/>
      <c r="F29" s="52"/>
      <c r="G29" s="52"/>
      <c r="H29" s="52"/>
      <c r="I29" s="52"/>
    </row>
    <row r="30" spans="1:9" ht="20.100000000000001" customHeight="1">
      <c r="A30" s="52"/>
      <c r="B30" s="52"/>
      <c r="C30" s="52"/>
      <c r="D30" s="52"/>
      <c r="E30" s="54"/>
      <c r="F30" s="52"/>
      <c r="G30" s="52"/>
      <c r="H30" s="52"/>
      <c r="I30" s="52"/>
    </row>
  </sheetData>
  <mergeCells count="7">
    <mergeCell ref="A2:H2"/>
    <mergeCell ref="C4:H4"/>
    <mergeCell ref="A4:A6"/>
    <mergeCell ref="B4:B6"/>
    <mergeCell ref="C5:C6"/>
    <mergeCell ref="D5:D6"/>
    <mergeCell ref="H5:H6"/>
  </mergeCells>
  <phoneticPr fontId="1" type="noConversion"/>
  <printOptions horizontalCentered="1"/>
  <pageMargins left="0.59027777777777801" right="0.59027777777777801" top="0.59027777777777801" bottom="0.59027777777777801" header="0.59027777777777801" footer="0.39305555555555599"/>
  <pageSetup paperSize="9" fitToHeight="100" orientation="landscape"/>
  <headerFooter scaleWithDoc="0" alignWithMargins="0">
    <oddFooter>&amp;C第 &amp;P 页,共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IK48"/>
  <sheetViews>
    <sheetView showGridLines="0" showZeros="0" workbookViewId="0">
      <selection activeCell="G15" sqref="G15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68.1640625" customWidth="1"/>
    <col min="6" max="8" width="18.1640625" customWidth="1"/>
    <col min="9" max="245" width="10.6640625" customWidth="1"/>
  </cols>
  <sheetData>
    <row r="1" spans="1:245" ht="20.100000000000001" customHeight="1">
      <c r="A1" s="1"/>
      <c r="B1" s="2"/>
      <c r="C1" s="2"/>
      <c r="D1" s="2"/>
      <c r="E1" s="2"/>
      <c r="F1" s="2"/>
      <c r="G1" s="2"/>
      <c r="H1" s="3" t="s">
        <v>345</v>
      </c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</row>
    <row r="2" spans="1:245" ht="20.100000000000001" customHeight="1">
      <c r="A2" s="122" t="s">
        <v>346</v>
      </c>
      <c r="B2" s="122"/>
      <c r="C2" s="122"/>
      <c r="D2" s="122"/>
      <c r="E2" s="122"/>
      <c r="F2" s="122"/>
      <c r="G2" s="122"/>
      <c r="H2" s="122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</row>
    <row r="3" spans="1:245" ht="20.100000000000001" customHeight="1">
      <c r="A3" s="4" t="s">
        <v>5</v>
      </c>
      <c r="B3" s="4"/>
      <c r="C3" s="4"/>
      <c r="D3" s="4"/>
      <c r="E3" s="4"/>
      <c r="F3" s="5"/>
      <c r="G3" s="5"/>
      <c r="H3" s="6" t="s">
        <v>6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</row>
    <row r="4" spans="1:245" ht="20.100000000000001" customHeight="1">
      <c r="A4" s="7" t="s">
        <v>33</v>
      </c>
      <c r="B4" s="7"/>
      <c r="C4" s="7"/>
      <c r="D4" s="8"/>
      <c r="E4" s="9"/>
      <c r="F4" s="131" t="s">
        <v>347</v>
      </c>
      <c r="G4" s="131"/>
      <c r="H4" s="131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</row>
    <row r="5" spans="1:245" ht="20.100000000000001" customHeight="1">
      <c r="A5" s="10" t="s">
        <v>44</v>
      </c>
      <c r="B5" s="11"/>
      <c r="C5" s="12"/>
      <c r="D5" s="151" t="s">
        <v>45</v>
      </c>
      <c r="E5" s="129" t="s">
        <v>134</v>
      </c>
      <c r="F5" s="123" t="s">
        <v>34</v>
      </c>
      <c r="G5" s="123" t="s">
        <v>130</v>
      </c>
      <c r="H5" s="131" t="s">
        <v>131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</row>
    <row r="6" spans="1:245" ht="20.100000000000001" customHeight="1">
      <c r="A6" s="13" t="s">
        <v>54</v>
      </c>
      <c r="B6" s="14" t="s">
        <v>55</v>
      </c>
      <c r="C6" s="15" t="s">
        <v>56</v>
      </c>
      <c r="D6" s="155"/>
      <c r="E6" s="130"/>
      <c r="F6" s="124"/>
      <c r="G6" s="124"/>
      <c r="H6" s="132"/>
      <c r="I6" s="32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</row>
    <row r="7" spans="1:245" ht="20.100000000000001" customHeight="1">
      <c r="A7" s="16"/>
      <c r="B7" s="16"/>
      <c r="C7" s="16"/>
      <c r="D7" s="16"/>
      <c r="E7" s="16"/>
      <c r="F7" s="17"/>
      <c r="G7" s="18"/>
      <c r="H7" s="17"/>
      <c r="I7" s="32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</row>
    <row r="8" spans="1:245" ht="20.100000000000001" customHeight="1">
      <c r="A8" s="19"/>
      <c r="B8" s="19"/>
      <c r="C8" s="19"/>
      <c r="D8" s="20"/>
      <c r="E8" s="21"/>
      <c r="F8" s="21"/>
      <c r="G8" s="21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</row>
    <row r="9" spans="1:245" ht="20.100000000000001" customHeight="1">
      <c r="A9" s="22"/>
      <c r="B9" s="22"/>
      <c r="C9" s="22"/>
      <c r="D9" s="23"/>
      <c r="E9" s="23"/>
      <c r="F9" s="23"/>
      <c r="G9" s="23"/>
      <c r="H9" s="23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</row>
    <row r="10" spans="1:245" ht="20.100000000000001" customHeight="1">
      <c r="A10" s="22"/>
      <c r="B10" s="22"/>
      <c r="C10" s="22"/>
      <c r="D10" s="22"/>
      <c r="E10" s="22"/>
      <c r="F10" s="22"/>
      <c r="G10" s="22"/>
      <c r="H10" s="23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</row>
    <row r="11" spans="1:245" ht="20.100000000000001" customHeight="1">
      <c r="A11" s="22"/>
      <c r="B11" s="22"/>
      <c r="C11" s="22"/>
      <c r="D11" s="23"/>
      <c r="E11" s="23"/>
      <c r="F11" s="23"/>
      <c r="G11" s="23"/>
      <c r="H11" s="23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</row>
    <row r="12" spans="1:245" ht="20.100000000000001" customHeight="1">
      <c r="A12" s="22"/>
      <c r="B12" s="22"/>
      <c r="C12" s="22"/>
      <c r="D12" s="23"/>
      <c r="E12" s="23"/>
      <c r="F12" s="23"/>
      <c r="G12" s="23"/>
      <c r="H12" s="23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</row>
    <row r="13" spans="1:245" ht="20.100000000000001" customHeight="1">
      <c r="A13" s="22"/>
      <c r="B13" s="22"/>
      <c r="C13" s="22"/>
      <c r="D13" s="22"/>
      <c r="E13" s="22"/>
      <c r="F13" s="22"/>
      <c r="G13" s="22"/>
      <c r="H13" s="23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</row>
    <row r="14" spans="1:245" ht="20.100000000000001" customHeight="1">
      <c r="A14" s="22"/>
      <c r="B14" s="22"/>
      <c r="C14" s="22"/>
      <c r="D14" s="23"/>
      <c r="E14" s="23"/>
      <c r="F14" s="23"/>
      <c r="G14" s="23"/>
      <c r="H14" s="23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</row>
    <row r="15" spans="1:245" ht="20.100000000000001" customHeight="1">
      <c r="A15" s="24"/>
      <c r="B15" s="22"/>
      <c r="C15" s="22"/>
      <c r="D15" s="23"/>
      <c r="E15" s="23"/>
      <c r="F15" s="23"/>
      <c r="G15" s="23"/>
      <c r="H15" s="23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</row>
    <row r="16" spans="1:245" ht="20.100000000000001" customHeight="1">
      <c r="A16" s="24"/>
      <c r="B16" s="24"/>
      <c r="C16" s="22"/>
      <c r="D16" s="22"/>
      <c r="E16" s="24"/>
      <c r="F16" s="24"/>
      <c r="G16" s="24"/>
      <c r="H16" s="23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</row>
    <row r="17" spans="1:245" ht="20.100000000000001" customHeight="1">
      <c r="A17" s="24"/>
      <c r="B17" s="24"/>
      <c r="C17" s="22"/>
      <c r="D17" s="23"/>
      <c r="E17" s="23"/>
      <c r="F17" s="23"/>
      <c r="G17" s="23"/>
      <c r="H17" s="23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</row>
    <row r="18" spans="1:245" ht="20.100000000000001" customHeight="1">
      <c r="A18" s="22"/>
      <c r="B18" s="24"/>
      <c r="C18" s="22"/>
      <c r="D18" s="23"/>
      <c r="E18" s="23"/>
      <c r="F18" s="23"/>
      <c r="G18" s="23"/>
      <c r="H18" s="23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</row>
    <row r="19" spans="1:245" ht="20.100000000000001" customHeight="1">
      <c r="A19" s="22"/>
      <c r="B19" s="24"/>
      <c r="C19" s="24"/>
      <c r="D19" s="24"/>
      <c r="E19" s="24"/>
      <c r="F19" s="24"/>
      <c r="G19" s="24"/>
      <c r="H19" s="23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</row>
    <row r="20" spans="1:245" ht="20.100000000000001" customHeight="1">
      <c r="A20" s="24"/>
      <c r="B20" s="24"/>
      <c r="C20" s="24"/>
      <c r="D20" s="23"/>
      <c r="E20" s="23"/>
      <c r="F20" s="23"/>
      <c r="G20" s="23"/>
      <c r="H20" s="23"/>
      <c r="I20" s="24"/>
      <c r="J20" s="22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</row>
    <row r="21" spans="1:245" ht="20.100000000000001" customHeight="1">
      <c r="A21" s="24"/>
      <c r="B21" s="24"/>
      <c r="C21" s="24"/>
      <c r="D21" s="23"/>
      <c r="E21" s="23"/>
      <c r="F21" s="23"/>
      <c r="G21" s="23"/>
      <c r="H21" s="23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</row>
    <row r="22" spans="1:245" ht="20.100000000000001" customHeight="1">
      <c r="A22" s="24"/>
      <c r="B22" s="24"/>
      <c r="C22" s="24"/>
      <c r="D22" s="24"/>
      <c r="E22" s="24"/>
      <c r="F22" s="24"/>
      <c r="G22" s="24"/>
      <c r="H22" s="23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</row>
    <row r="23" spans="1:245" ht="20.100000000000001" customHeight="1">
      <c r="A23" s="24"/>
      <c r="B23" s="24"/>
      <c r="C23" s="24"/>
      <c r="D23" s="23"/>
      <c r="E23" s="23"/>
      <c r="F23" s="23"/>
      <c r="G23" s="23"/>
      <c r="H23" s="23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</row>
    <row r="24" spans="1:245" ht="20.100000000000001" customHeight="1">
      <c r="A24" s="24"/>
      <c r="B24" s="24"/>
      <c r="C24" s="24"/>
      <c r="D24" s="23"/>
      <c r="E24" s="23"/>
      <c r="F24" s="23"/>
      <c r="G24" s="23"/>
      <c r="H24" s="23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</row>
    <row r="25" spans="1:245" ht="20.100000000000001" customHeight="1">
      <c r="A25" s="24"/>
      <c r="B25" s="24"/>
      <c r="C25" s="24"/>
      <c r="D25" s="24"/>
      <c r="E25" s="24"/>
      <c r="F25" s="24"/>
      <c r="G25" s="24"/>
      <c r="H25" s="23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</row>
    <row r="26" spans="1:245" ht="20.100000000000001" customHeight="1">
      <c r="A26" s="24"/>
      <c r="B26" s="24"/>
      <c r="C26" s="24"/>
      <c r="D26" s="23"/>
      <c r="E26" s="23"/>
      <c r="F26" s="23"/>
      <c r="G26" s="23"/>
      <c r="H26" s="23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</row>
    <row r="27" spans="1:245" ht="20.100000000000001" customHeight="1">
      <c r="A27" s="24"/>
      <c r="B27" s="24"/>
      <c r="C27" s="24"/>
      <c r="D27" s="23"/>
      <c r="E27" s="23"/>
      <c r="F27" s="23"/>
      <c r="G27" s="23"/>
      <c r="H27" s="23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</row>
    <row r="28" spans="1:245" ht="20.100000000000001" customHeight="1">
      <c r="A28" s="24"/>
      <c r="B28" s="24"/>
      <c r="C28" s="24"/>
      <c r="D28" s="24"/>
      <c r="E28" s="24"/>
      <c r="F28" s="24"/>
      <c r="G28" s="24"/>
      <c r="H28" s="23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</row>
    <row r="29" spans="1:245" ht="20.100000000000001" customHeight="1">
      <c r="A29" s="24"/>
      <c r="B29" s="24"/>
      <c r="C29" s="24"/>
      <c r="D29" s="23"/>
      <c r="E29" s="23"/>
      <c r="F29" s="23"/>
      <c r="G29" s="23"/>
      <c r="H29" s="23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</row>
    <row r="30" spans="1:245" ht="20.100000000000001" customHeight="1">
      <c r="A30" s="24"/>
      <c r="B30" s="24"/>
      <c r="C30" s="24"/>
      <c r="D30" s="23"/>
      <c r="E30" s="23"/>
      <c r="F30" s="23"/>
      <c r="G30" s="23"/>
      <c r="H30" s="23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</row>
    <row r="31" spans="1:245" ht="20.100000000000001" customHeight="1">
      <c r="A31" s="24"/>
      <c r="B31" s="24"/>
      <c r="C31" s="24"/>
      <c r="D31" s="24"/>
      <c r="E31" s="24"/>
      <c r="F31" s="24"/>
      <c r="G31" s="24"/>
      <c r="H31" s="2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</row>
    <row r="32" spans="1:245" ht="20.100000000000001" customHeight="1">
      <c r="A32" s="24"/>
      <c r="B32" s="24"/>
      <c r="C32" s="24"/>
      <c r="D32" s="24"/>
      <c r="E32" s="25"/>
      <c r="F32" s="25"/>
      <c r="G32" s="25"/>
      <c r="H32" s="23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</row>
    <row r="33" spans="1:245" ht="20.100000000000001" customHeight="1">
      <c r="A33" s="24"/>
      <c r="B33" s="24"/>
      <c r="C33" s="24"/>
      <c r="D33" s="24"/>
      <c r="E33" s="25"/>
      <c r="F33" s="25"/>
      <c r="G33" s="25"/>
      <c r="H33" s="23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</row>
    <row r="34" spans="1:245" ht="20.100000000000001" customHeight="1">
      <c r="A34" s="24"/>
      <c r="B34" s="24"/>
      <c r="C34" s="24"/>
      <c r="D34" s="24"/>
      <c r="E34" s="24"/>
      <c r="F34" s="24"/>
      <c r="G34" s="24"/>
      <c r="H34" s="23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</row>
    <row r="35" spans="1:245" ht="20.100000000000001" customHeight="1">
      <c r="A35" s="24"/>
      <c r="B35" s="24"/>
      <c r="C35" s="24"/>
      <c r="D35" s="24"/>
      <c r="E35" s="26"/>
      <c r="F35" s="26"/>
      <c r="G35" s="26"/>
      <c r="H35" s="23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</row>
    <row r="36" spans="1:245" ht="20.100000000000001" customHeight="1">
      <c r="A36" s="27"/>
      <c r="B36" s="27"/>
      <c r="C36" s="27"/>
      <c r="D36" s="27"/>
      <c r="E36" s="28"/>
      <c r="F36" s="28"/>
      <c r="G36" s="28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</row>
    <row r="37" spans="1:245" ht="20.100000000000001" customHeight="1">
      <c r="A37" s="29"/>
      <c r="B37" s="29"/>
      <c r="C37" s="29"/>
      <c r="D37" s="29"/>
      <c r="E37" s="29"/>
      <c r="F37" s="29"/>
      <c r="G37" s="29"/>
      <c r="H37" s="30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</row>
    <row r="38" spans="1:245" ht="20.100000000000001" customHeight="1">
      <c r="A38" s="27"/>
      <c r="B38" s="27"/>
      <c r="C38" s="27"/>
      <c r="D38" s="27"/>
      <c r="E38" s="27"/>
      <c r="F38" s="27"/>
      <c r="G38" s="27"/>
      <c r="H38" s="30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</row>
    <row r="39" spans="1:245" ht="20.100000000000001" customHeight="1">
      <c r="A39" s="31"/>
      <c r="B39" s="31"/>
      <c r="C39" s="31"/>
      <c r="D39" s="31"/>
      <c r="E39" s="31"/>
      <c r="F39" s="27"/>
      <c r="G39" s="27"/>
      <c r="H39" s="30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</row>
    <row r="40" spans="1:245" ht="20.100000000000001" customHeight="1">
      <c r="A40" s="31"/>
      <c r="B40" s="31"/>
      <c r="C40" s="31"/>
      <c r="D40" s="31"/>
      <c r="E40" s="31"/>
      <c r="F40" s="27"/>
      <c r="G40" s="27"/>
      <c r="H40" s="30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  <c r="IJ40" s="31"/>
      <c r="IK40" s="31"/>
    </row>
    <row r="41" spans="1:245" ht="20.100000000000001" customHeight="1">
      <c r="A41" s="31"/>
      <c r="B41" s="31"/>
      <c r="C41" s="31"/>
      <c r="D41" s="31"/>
      <c r="E41" s="31"/>
      <c r="F41" s="27"/>
      <c r="G41" s="27"/>
      <c r="H41" s="30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</row>
    <row r="42" spans="1:245" ht="20.100000000000001" customHeight="1">
      <c r="A42" s="31"/>
      <c r="B42" s="31"/>
      <c r="C42" s="31"/>
      <c r="D42" s="31"/>
      <c r="E42" s="31"/>
      <c r="F42" s="27"/>
      <c r="G42" s="27"/>
      <c r="H42" s="30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</row>
    <row r="43" spans="1:245" ht="20.100000000000001" customHeight="1">
      <c r="A43" s="31"/>
      <c r="B43" s="31"/>
      <c r="C43" s="31"/>
      <c r="D43" s="31"/>
      <c r="E43" s="31"/>
      <c r="F43" s="27"/>
      <c r="G43" s="27"/>
      <c r="H43" s="30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</row>
    <row r="44" spans="1:245" ht="20.100000000000001" customHeight="1">
      <c r="A44" s="31"/>
      <c r="B44" s="31"/>
      <c r="C44" s="31"/>
      <c r="D44" s="31"/>
      <c r="E44" s="31"/>
      <c r="F44" s="27"/>
      <c r="G44" s="27"/>
      <c r="H44" s="30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31"/>
      <c r="IH44" s="31"/>
      <c r="II44" s="31"/>
      <c r="IJ44" s="31"/>
      <c r="IK44" s="31"/>
    </row>
    <row r="45" spans="1:245" ht="20.100000000000001" customHeight="1">
      <c r="A45" s="31"/>
      <c r="B45" s="31"/>
      <c r="C45" s="31"/>
      <c r="D45" s="31"/>
      <c r="E45" s="31"/>
      <c r="F45" s="27"/>
      <c r="G45" s="27"/>
      <c r="H45" s="30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  <c r="HX45" s="31"/>
      <c r="HY45" s="31"/>
      <c r="HZ45" s="31"/>
      <c r="IA45" s="31"/>
      <c r="IB45" s="31"/>
      <c r="IC45" s="31"/>
      <c r="ID45" s="31"/>
      <c r="IE45" s="31"/>
      <c r="IF45" s="31"/>
      <c r="IG45" s="31"/>
      <c r="IH45" s="31"/>
      <c r="II45" s="31"/>
      <c r="IJ45" s="31"/>
      <c r="IK45" s="31"/>
    </row>
    <row r="46" spans="1:245" ht="20.100000000000001" customHeight="1">
      <c r="A46" s="31"/>
      <c r="B46" s="31"/>
      <c r="C46" s="31"/>
      <c r="D46" s="31"/>
      <c r="E46" s="31"/>
      <c r="F46" s="27"/>
      <c r="G46" s="27"/>
      <c r="H46" s="30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31"/>
      <c r="HB46" s="31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  <c r="HX46" s="31"/>
      <c r="HY46" s="31"/>
      <c r="HZ46" s="31"/>
      <c r="IA46" s="31"/>
      <c r="IB46" s="31"/>
      <c r="IC46" s="31"/>
      <c r="ID46" s="31"/>
      <c r="IE46" s="31"/>
      <c r="IF46" s="31"/>
      <c r="IG46" s="31"/>
      <c r="IH46" s="31"/>
      <c r="II46" s="31"/>
      <c r="IJ46" s="31"/>
      <c r="IK46" s="31"/>
    </row>
    <row r="47" spans="1:245" ht="20.100000000000001" customHeight="1">
      <c r="A47" s="31"/>
      <c r="B47" s="31"/>
      <c r="C47" s="31"/>
      <c r="D47" s="31"/>
      <c r="E47" s="31"/>
      <c r="F47" s="27"/>
      <c r="G47" s="27"/>
      <c r="H47" s="30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  <c r="IJ47" s="31"/>
      <c r="IK47" s="31"/>
    </row>
    <row r="48" spans="1:245" ht="20.100000000000001" customHeight="1">
      <c r="A48" s="31"/>
      <c r="B48" s="31"/>
      <c r="C48" s="31"/>
      <c r="D48" s="31"/>
      <c r="E48" s="31"/>
      <c r="F48" s="27"/>
      <c r="G48" s="27"/>
      <c r="H48" s="30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</row>
  </sheetData>
  <mergeCells count="7">
    <mergeCell ref="A2:H2"/>
    <mergeCell ref="F4:H4"/>
    <mergeCell ref="D5:D6"/>
    <mergeCell ref="E5:E6"/>
    <mergeCell ref="F5:F6"/>
    <mergeCell ref="G5:G6"/>
    <mergeCell ref="H5:H6"/>
  </mergeCells>
  <phoneticPr fontId="1" type="noConversion"/>
  <printOptions horizontalCentered="1"/>
  <pageMargins left="0.59027777777777801" right="0.59027777777777801" top="0.59027777777777801" bottom="0.59027777777777801" header="0.59027777777777801" footer="0.39305555555555599"/>
  <pageSetup paperSize="9" scale="90" fitToHeight="1000" orientation="landscape"/>
  <headerFooter scaleWithDoc="0" alignWithMargins="0">
    <oddFooter>&amp;C第 &amp;P 页,共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21"/>
  <sheetViews>
    <sheetView showGridLines="0" showZeros="0" topLeftCell="C1" workbookViewId="0">
      <selection activeCell="H12" sqref="H12"/>
    </sheetView>
  </sheetViews>
  <sheetFormatPr defaultColWidth="8.6640625" defaultRowHeight="20.25" customHeight="1"/>
  <cols>
    <col min="1" max="1" width="53.5" customWidth="1"/>
    <col min="2" max="2" width="33.5" customWidth="1"/>
    <col min="3" max="3" width="45.6640625" customWidth="1"/>
    <col min="4" max="4" width="33.5" customWidth="1"/>
  </cols>
  <sheetData>
    <row r="1" spans="1:31" ht="20.25" customHeight="1">
      <c r="A1" s="75"/>
      <c r="B1" s="75"/>
      <c r="C1" s="75"/>
      <c r="D1" s="35" t="s">
        <v>3</v>
      </c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</row>
    <row r="2" spans="1:31" ht="20.25" customHeight="1">
      <c r="A2" s="122" t="s">
        <v>4</v>
      </c>
      <c r="B2" s="122"/>
      <c r="C2" s="122"/>
      <c r="D2" s="122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</row>
    <row r="3" spans="1:31" ht="20.25" customHeight="1">
      <c r="A3" s="76" t="s">
        <v>5</v>
      </c>
      <c r="B3" s="76"/>
      <c r="C3" s="33"/>
      <c r="D3" s="6" t="s">
        <v>6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</row>
    <row r="4" spans="1:31" ht="20.25" customHeight="1">
      <c r="A4" s="77" t="s">
        <v>7</v>
      </c>
      <c r="B4" s="77"/>
      <c r="C4" s="77" t="s">
        <v>8</v>
      </c>
      <c r="D4" s="77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</row>
    <row r="5" spans="1:31" ht="20.25" customHeight="1">
      <c r="A5" s="78" t="s">
        <v>9</v>
      </c>
      <c r="B5" s="78" t="s">
        <v>10</v>
      </c>
      <c r="C5" s="78" t="s">
        <v>9</v>
      </c>
      <c r="D5" s="80" t="s">
        <v>10</v>
      </c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</row>
    <row r="6" spans="1:31" ht="20.25" customHeight="1">
      <c r="A6" s="89" t="s">
        <v>11</v>
      </c>
      <c r="B6" s="85">
        <v>7273150</v>
      </c>
      <c r="C6" s="89" t="s">
        <v>12</v>
      </c>
      <c r="D6" s="85">
        <v>1981376</v>
      </c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</row>
    <row r="7" spans="1:31" ht="20.25" customHeight="1">
      <c r="A7" s="89"/>
      <c r="B7" s="85"/>
      <c r="C7" s="89" t="s">
        <v>13</v>
      </c>
      <c r="D7" s="85">
        <v>147932</v>
      </c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</row>
    <row r="8" spans="1:31" ht="20.25" customHeight="1">
      <c r="A8" s="88"/>
      <c r="B8" s="85"/>
      <c r="C8" s="89" t="s">
        <v>14</v>
      </c>
      <c r="D8" s="85">
        <v>1170540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</row>
    <row r="9" spans="1:31" ht="20.25" customHeight="1">
      <c r="A9" s="88"/>
      <c r="B9" s="85"/>
      <c r="C9" s="89" t="s">
        <v>15</v>
      </c>
      <c r="D9" s="17">
        <v>7800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</row>
    <row r="10" spans="1:31" ht="20.25" customHeight="1">
      <c r="A10" s="88"/>
      <c r="B10" s="85"/>
      <c r="C10" s="89" t="s">
        <v>16</v>
      </c>
      <c r="D10" s="17">
        <v>210380</v>
      </c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</row>
    <row r="11" spans="1:31" ht="20.25" customHeight="1">
      <c r="A11" s="88"/>
      <c r="B11" s="85"/>
      <c r="C11" s="89" t="s">
        <v>17</v>
      </c>
      <c r="D11" s="85">
        <v>3574933</v>
      </c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</row>
    <row r="12" spans="1:31" ht="20.25" customHeight="1">
      <c r="A12" s="88"/>
      <c r="B12" s="85"/>
      <c r="C12" s="89" t="s">
        <v>18</v>
      </c>
      <c r="D12" s="85">
        <v>7200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</row>
    <row r="13" spans="1:31" ht="20.25" customHeight="1">
      <c r="A13" s="88"/>
      <c r="B13" s="85"/>
      <c r="C13" s="89" t="s">
        <v>19</v>
      </c>
      <c r="D13" s="85">
        <v>172989</v>
      </c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</row>
    <row r="14" spans="1:31" ht="20.25" customHeight="1">
      <c r="A14" s="89"/>
      <c r="B14" s="85"/>
      <c r="C14" s="89"/>
      <c r="D14" s="90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</row>
    <row r="15" spans="1:31" ht="20.25" customHeight="1">
      <c r="A15" s="78" t="s">
        <v>20</v>
      </c>
      <c r="B15" s="90">
        <f>SUM(B6:B13)</f>
        <v>7273150</v>
      </c>
      <c r="C15" s="78" t="s">
        <v>21</v>
      </c>
      <c r="D15" s="90">
        <f>SUM(D6:D13)</f>
        <v>7273150</v>
      </c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</row>
    <row r="16" spans="1:31" ht="20.25" customHeight="1">
      <c r="A16" s="89" t="s">
        <v>22</v>
      </c>
      <c r="B16" s="85">
        <v>0</v>
      </c>
      <c r="C16" s="89" t="s">
        <v>23</v>
      </c>
      <c r="D16" s="85">
        <v>0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</row>
    <row r="17" spans="1:31" ht="20.25" customHeight="1">
      <c r="A17" s="89" t="s">
        <v>24</v>
      </c>
      <c r="B17" s="85"/>
      <c r="C17" s="89" t="s">
        <v>25</v>
      </c>
      <c r="D17" s="85">
        <v>0</v>
      </c>
      <c r="E17" s="98"/>
      <c r="F17" s="98"/>
      <c r="G17" s="115" t="s">
        <v>26</v>
      </c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</row>
    <row r="18" spans="1:31" ht="20.25" customHeight="1">
      <c r="A18" s="89"/>
      <c r="B18" s="85"/>
      <c r="C18" s="89" t="s">
        <v>27</v>
      </c>
      <c r="D18" s="85">
        <v>0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</row>
    <row r="19" spans="1:31" ht="20.25" customHeight="1">
      <c r="A19" s="89" t="s">
        <v>28</v>
      </c>
      <c r="B19" s="93"/>
      <c r="C19" s="89"/>
      <c r="D19" s="90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</row>
    <row r="20" spans="1:31" ht="20.25" customHeight="1">
      <c r="A20" s="78" t="s">
        <v>29</v>
      </c>
      <c r="B20" s="93">
        <f>SUM(B15:B17)</f>
        <v>7273150</v>
      </c>
      <c r="C20" s="78" t="s">
        <v>30</v>
      </c>
      <c r="D20" s="90">
        <f>SUM(D15,D16,D18)</f>
        <v>7273150</v>
      </c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ht="20.25" customHeight="1">
      <c r="A21" s="95"/>
      <c r="B21" s="96"/>
      <c r="C21" s="97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1">
    <mergeCell ref="A2:D2"/>
  </mergeCells>
  <phoneticPr fontId="1" type="noConversion"/>
  <printOptions horizontalCentered="1" verticalCentered="1"/>
  <pageMargins left="0.59027777777777801" right="0.59027777777777801" top="0.59027777777777801" bottom="0.59027777777777801" header="0.59027777777777801" footer="0.39305555555555599"/>
  <pageSetup paperSize="9" scale="86" orientation="landscape" verticalDpi="180"/>
  <headerFooter scaleWithDoc="0"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16"/>
  <sheetViews>
    <sheetView showGridLines="0" showZeros="0" topLeftCell="A13" workbookViewId="0">
      <selection activeCell="F24" sqref="F24"/>
    </sheetView>
  </sheetViews>
  <sheetFormatPr defaultColWidth="9.1640625" defaultRowHeight="12.75" customHeight="1"/>
  <cols>
    <col min="1" max="1" width="4.83203125" customWidth="1"/>
    <col min="2" max="3" width="3.6640625" customWidth="1"/>
    <col min="4" max="4" width="9.1640625" customWidth="1"/>
    <col min="5" max="5" width="29.5" customWidth="1"/>
    <col min="6" max="7" width="13.33203125" customWidth="1"/>
    <col min="8" max="8" width="15.33203125" customWidth="1"/>
    <col min="9" max="10" width="13.33203125" customWidth="1"/>
    <col min="11" max="14" width="12.1640625" customWidth="1"/>
    <col min="15" max="15" width="11.83203125" customWidth="1"/>
    <col min="16" max="17" width="10.6640625" customWidth="1"/>
    <col min="18" max="18" width="12.1640625" customWidth="1"/>
    <col min="19" max="19" width="9.83203125" customWidth="1"/>
    <col min="20" max="20" width="10.6640625" customWidth="1"/>
  </cols>
  <sheetData>
    <row r="1" spans="1:20" ht="20.100000000000001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2"/>
      <c r="T1" s="73" t="s">
        <v>31</v>
      </c>
    </row>
    <row r="2" spans="1:20" ht="20.100000000000001" customHeight="1">
      <c r="A2" s="122" t="s">
        <v>32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</row>
    <row r="3" spans="1:20" ht="20.100000000000001" customHeight="1">
      <c r="A3" s="4"/>
      <c r="B3" s="4"/>
      <c r="C3" s="4"/>
      <c r="D3" s="4"/>
      <c r="E3" s="4"/>
      <c r="F3" s="36"/>
      <c r="G3" s="36"/>
      <c r="H3" s="36"/>
      <c r="I3" s="36"/>
      <c r="J3" s="70"/>
      <c r="K3" s="70"/>
      <c r="L3" s="70"/>
      <c r="M3" s="70"/>
      <c r="N3" s="70"/>
      <c r="O3" s="70"/>
      <c r="P3" s="70"/>
      <c r="Q3" s="70"/>
      <c r="R3" s="70"/>
      <c r="S3" s="27"/>
      <c r="T3" s="6" t="s">
        <v>6</v>
      </c>
    </row>
    <row r="4" spans="1:20" ht="20.100000000000001" customHeight="1">
      <c r="A4" s="7" t="s">
        <v>33</v>
      </c>
      <c r="B4" s="7"/>
      <c r="C4" s="7"/>
      <c r="D4" s="8"/>
      <c r="E4" s="9"/>
      <c r="F4" s="123" t="s">
        <v>34</v>
      </c>
      <c r="G4" s="131" t="s">
        <v>35</v>
      </c>
      <c r="H4" s="123" t="s">
        <v>36</v>
      </c>
      <c r="I4" s="123" t="s">
        <v>37</v>
      </c>
      <c r="J4" s="123" t="s">
        <v>38</v>
      </c>
      <c r="K4" s="123" t="s">
        <v>39</v>
      </c>
      <c r="L4" s="123"/>
      <c r="M4" s="127" t="s">
        <v>40</v>
      </c>
      <c r="N4" s="114" t="s">
        <v>41</v>
      </c>
      <c r="O4" s="114"/>
      <c r="P4" s="114"/>
      <c r="Q4" s="114"/>
      <c r="R4" s="114"/>
      <c r="S4" s="123" t="s">
        <v>42</v>
      </c>
      <c r="T4" s="123" t="s">
        <v>43</v>
      </c>
    </row>
    <row r="5" spans="1:20" ht="20.100000000000001" customHeight="1">
      <c r="A5" s="10" t="s">
        <v>44</v>
      </c>
      <c r="B5" s="10"/>
      <c r="C5" s="113"/>
      <c r="D5" s="129" t="s">
        <v>45</v>
      </c>
      <c r="E5" s="129" t="s">
        <v>46</v>
      </c>
      <c r="F5" s="123"/>
      <c r="G5" s="131"/>
      <c r="H5" s="123"/>
      <c r="I5" s="123"/>
      <c r="J5" s="123"/>
      <c r="K5" s="125" t="s">
        <v>47</v>
      </c>
      <c r="L5" s="123" t="s">
        <v>48</v>
      </c>
      <c r="M5" s="127"/>
      <c r="N5" s="123" t="s">
        <v>49</v>
      </c>
      <c r="O5" s="123" t="s">
        <v>50</v>
      </c>
      <c r="P5" s="123" t="s">
        <v>51</v>
      </c>
      <c r="Q5" s="123" t="s">
        <v>52</v>
      </c>
      <c r="R5" s="123" t="s">
        <v>53</v>
      </c>
      <c r="S5" s="123"/>
      <c r="T5" s="123"/>
    </row>
    <row r="6" spans="1:20" ht="30.75" customHeight="1">
      <c r="A6" s="14" t="s">
        <v>54</v>
      </c>
      <c r="B6" s="13" t="s">
        <v>55</v>
      </c>
      <c r="C6" s="15" t="s">
        <v>56</v>
      </c>
      <c r="D6" s="130"/>
      <c r="E6" s="130"/>
      <c r="F6" s="124"/>
      <c r="G6" s="132"/>
      <c r="H6" s="124"/>
      <c r="I6" s="124"/>
      <c r="J6" s="124"/>
      <c r="K6" s="126"/>
      <c r="L6" s="124"/>
      <c r="M6" s="128"/>
      <c r="N6" s="124"/>
      <c r="O6" s="124"/>
      <c r="P6" s="124"/>
      <c r="Q6" s="124"/>
      <c r="R6" s="124"/>
      <c r="S6" s="124"/>
      <c r="T6" s="124"/>
    </row>
    <row r="7" spans="1:20" ht="24" customHeight="1">
      <c r="A7" s="16"/>
      <c r="B7" s="16"/>
      <c r="C7" s="16"/>
      <c r="D7" s="68"/>
      <c r="E7" s="16" t="s">
        <v>34</v>
      </c>
      <c r="F7" s="43">
        <f>H7</f>
        <v>7273150</v>
      </c>
      <c r="G7" s="43"/>
      <c r="H7" s="43">
        <f>H8</f>
        <v>7273150</v>
      </c>
      <c r="I7" s="43">
        <v>0</v>
      </c>
      <c r="J7" s="17">
        <v>0</v>
      </c>
      <c r="K7" s="18">
        <v>0</v>
      </c>
      <c r="L7" s="43">
        <v>0</v>
      </c>
      <c r="M7" s="17">
        <v>0</v>
      </c>
      <c r="N7" s="18">
        <v>0</v>
      </c>
      <c r="O7" s="43">
        <v>0</v>
      </c>
      <c r="P7" s="43">
        <v>0</v>
      </c>
      <c r="Q7" s="43">
        <v>0</v>
      </c>
      <c r="R7" s="17">
        <v>0</v>
      </c>
      <c r="S7" s="18">
        <v>0</v>
      </c>
      <c r="T7" s="17">
        <v>0</v>
      </c>
    </row>
    <row r="8" spans="1:20" ht="24" customHeight="1">
      <c r="A8" s="16"/>
      <c r="B8" s="16"/>
      <c r="C8" s="16"/>
      <c r="D8" s="16" t="s">
        <v>57</v>
      </c>
      <c r="E8" s="16" t="s">
        <v>0</v>
      </c>
      <c r="F8" s="43">
        <f>H8</f>
        <v>7273150</v>
      </c>
      <c r="G8" s="43"/>
      <c r="H8" s="43">
        <f>SUM(H9:H33)</f>
        <v>7273150</v>
      </c>
      <c r="I8" s="43"/>
      <c r="J8" s="17"/>
      <c r="K8" s="18"/>
      <c r="L8" s="43"/>
      <c r="M8" s="17"/>
      <c r="N8" s="18"/>
      <c r="O8" s="43"/>
      <c r="P8" s="43"/>
      <c r="Q8" s="43"/>
      <c r="R8" s="17"/>
      <c r="S8" s="18"/>
      <c r="T8" s="17"/>
    </row>
    <row r="9" spans="1:20" ht="24" customHeight="1">
      <c r="A9" s="16" t="s">
        <v>58</v>
      </c>
      <c r="B9" s="16" t="s">
        <v>59</v>
      </c>
      <c r="C9" s="16" t="s">
        <v>60</v>
      </c>
      <c r="D9" s="16" t="s">
        <v>57</v>
      </c>
      <c r="E9" s="16" t="s">
        <v>61</v>
      </c>
      <c r="F9" s="43">
        <f t="shared" ref="F9:F32" si="0">H9</f>
        <v>1502798</v>
      </c>
      <c r="G9" s="43"/>
      <c r="H9" s="43">
        <f>1721840-219042</f>
        <v>1502798</v>
      </c>
      <c r="I9" s="43"/>
      <c r="J9" s="17"/>
      <c r="K9" s="18"/>
      <c r="L9" s="43"/>
      <c r="M9" s="17"/>
      <c r="N9" s="18"/>
      <c r="O9" s="43"/>
      <c r="P9" s="43"/>
      <c r="Q9" s="43"/>
      <c r="R9" s="17"/>
      <c r="S9" s="18"/>
      <c r="T9" s="17"/>
    </row>
    <row r="10" spans="1:20" ht="24" customHeight="1">
      <c r="A10" s="16" t="s">
        <v>58</v>
      </c>
      <c r="B10" s="16" t="s">
        <v>59</v>
      </c>
      <c r="C10" s="16" t="s">
        <v>62</v>
      </c>
      <c r="D10" s="16" t="s">
        <v>57</v>
      </c>
      <c r="E10" s="16" t="s">
        <v>63</v>
      </c>
      <c r="F10" s="43">
        <f t="shared" si="0"/>
        <v>219042</v>
      </c>
      <c r="G10" s="43"/>
      <c r="H10" s="43">
        <v>219042</v>
      </c>
      <c r="I10" s="43"/>
      <c r="J10" s="17"/>
      <c r="K10" s="18"/>
      <c r="L10" s="43"/>
      <c r="M10" s="17"/>
      <c r="N10" s="18"/>
      <c r="O10" s="43"/>
      <c r="P10" s="43"/>
      <c r="Q10" s="43"/>
      <c r="R10" s="17"/>
      <c r="S10" s="18"/>
      <c r="T10" s="17"/>
    </row>
    <row r="11" spans="1:20" ht="24" customHeight="1">
      <c r="A11" s="16" t="s">
        <v>58</v>
      </c>
      <c r="B11" s="16" t="s">
        <v>64</v>
      </c>
      <c r="C11" s="16" t="s">
        <v>65</v>
      </c>
      <c r="D11" s="16" t="s">
        <v>57</v>
      </c>
      <c r="E11" s="16" t="s">
        <v>66</v>
      </c>
      <c r="F11" s="43">
        <f t="shared" si="0"/>
        <v>30630</v>
      </c>
      <c r="G11" s="43"/>
      <c r="H11" s="43">
        <v>30630</v>
      </c>
      <c r="I11" s="43"/>
      <c r="J11" s="17"/>
      <c r="K11" s="18"/>
      <c r="L11" s="43"/>
      <c r="M11" s="17"/>
      <c r="N11" s="18"/>
      <c r="O11" s="43"/>
      <c r="P11" s="43"/>
      <c r="Q11" s="43"/>
      <c r="R11" s="17"/>
      <c r="S11" s="18"/>
      <c r="T11" s="17"/>
    </row>
    <row r="12" spans="1:20" ht="24" customHeight="1">
      <c r="A12" s="16" t="s">
        <v>58</v>
      </c>
      <c r="B12" s="16" t="s">
        <v>67</v>
      </c>
      <c r="C12" s="16" t="s">
        <v>60</v>
      </c>
      <c r="D12" s="16" t="s">
        <v>57</v>
      </c>
      <c r="E12" s="16" t="s">
        <v>61</v>
      </c>
      <c r="F12" s="43">
        <f t="shared" si="0"/>
        <v>109856</v>
      </c>
      <c r="G12" s="43"/>
      <c r="H12" s="43">
        <v>109856</v>
      </c>
      <c r="I12" s="43"/>
      <c r="J12" s="17"/>
      <c r="K12" s="18"/>
      <c r="L12" s="43"/>
      <c r="M12" s="17"/>
      <c r="N12" s="18"/>
      <c r="O12" s="43"/>
      <c r="P12" s="43"/>
      <c r="Q12" s="43"/>
      <c r="R12" s="17"/>
      <c r="S12" s="18"/>
      <c r="T12" s="17"/>
    </row>
    <row r="13" spans="1:20" ht="24" customHeight="1">
      <c r="A13" s="16" t="s">
        <v>58</v>
      </c>
      <c r="B13" s="16" t="s">
        <v>67</v>
      </c>
      <c r="C13" s="16" t="s">
        <v>68</v>
      </c>
      <c r="D13" s="16" t="s">
        <v>57</v>
      </c>
      <c r="E13" s="16" t="s">
        <v>69</v>
      </c>
      <c r="F13" s="43">
        <f t="shared" si="0"/>
        <v>46000</v>
      </c>
      <c r="G13" s="43"/>
      <c r="H13" s="43">
        <v>46000</v>
      </c>
      <c r="I13" s="43"/>
      <c r="J13" s="17"/>
      <c r="K13" s="18"/>
      <c r="L13" s="43"/>
      <c r="M13" s="17"/>
      <c r="N13" s="18"/>
      <c r="O13" s="43"/>
      <c r="P13" s="43"/>
      <c r="Q13" s="43"/>
      <c r="R13" s="17"/>
      <c r="S13" s="18"/>
      <c r="T13" s="17"/>
    </row>
    <row r="14" spans="1:20" ht="24" customHeight="1">
      <c r="A14" s="16" t="s">
        <v>58</v>
      </c>
      <c r="B14" s="16" t="s">
        <v>70</v>
      </c>
      <c r="C14" s="16" t="s">
        <v>68</v>
      </c>
      <c r="D14" s="16" t="s">
        <v>57</v>
      </c>
      <c r="E14" s="16" t="s">
        <v>71</v>
      </c>
      <c r="F14" s="43">
        <f t="shared" si="0"/>
        <v>45000</v>
      </c>
      <c r="G14" s="43"/>
      <c r="H14" s="43">
        <v>45000</v>
      </c>
      <c r="I14" s="43"/>
      <c r="J14" s="17"/>
      <c r="K14" s="18"/>
      <c r="L14" s="43"/>
      <c r="M14" s="17"/>
      <c r="N14" s="18"/>
      <c r="O14" s="43"/>
      <c r="P14" s="43"/>
      <c r="Q14" s="43"/>
      <c r="R14" s="17"/>
      <c r="S14" s="18"/>
      <c r="T14" s="17"/>
    </row>
    <row r="15" spans="1:20" ht="24" customHeight="1">
      <c r="A15" s="16" t="s">
        <v>58</v>
      </c>
      <c r="B15" s="16" t="s">
        <v>72</v>
      </c>
      <c r="C15" s="16" t="s">
        <v>68</v>
      </c>
      <c r="D15" s="16" t="s">
        <v>57</v>
      </c>
      <c r="E15" s="16" t="s">
        <v>73</v>
      </c>
      <c r="F15" s="43">
        <f t="shared" si="0"/>
        <v>28050</v>
      </c>
      <c r="G15" s="43"/>
      <c r="H15" s="43">
        <v>28050</v>
      </c>
      <c r="I15" s="43"/>
      <c r="J15" s="17"/>
      <c r="K15" s="18"/>
      <c r="L15" s="43"/>
      <c r="M15" s="17"/>
      <c r="N15" s="18"/>
      <c r="O15" s="43"/>
      <c r="P15" s="43"/>
      <c r="Q15" s="43"/>
      <c r="R15" s="17"/>
      <c r="S15" s="18"/>
      <c r="T15" s="17"/>
    </row>
    <row r="16" spans="1:20" ht="24" customHeight="1">
      <c r="A16" s="16" t="s">
        <v>74</v>
      </c>
      <c r="B16" s="16" t="s">
        <v>60</v>
      </c>
      <c r="C16" s="16" t="s">
        <v>75</v>
      </c>
      <c r="D16" s="16" t="s">
        <v>57</v>
      </c>
      <c r="E16" s="16" t="s">
        <v>76</v>
      </c>
      <c r="F16" s="43">
        <f t="shared" si="0"/>
        <v>147932</v>
      </c>
      <c r="G16" s="43"/>
      <c r="H16" s="43">
        <v>147932</v>
      </c>
      <c r="I16" s="43"/>
      <c r="J16" s="17"/>
      <c r="K16" s="18"/>
      <c r="L16" s="43"/>
      <c r="M16" s="17"/>
      <c r="N16" s="18"/>
      <c r="O16" s="43"/>
      <c r="P16" s="43"/>
      <c r="Q16" s="43"/>
      <c r="R16" s="17"/>
      <c r="S16" s="18"/>
      <c r="T16" s="17"/>
    </row>
    <row r="17" spans="1:20" ht="24" customHeight="1">
      <c r="A17" s="16" t="s">
        <v>77</v>
      </c>
      <c r="B17" s="16" t="s">
        <v>65</v>
      </c>
      <c r="C17" s="16" t="s">
        <v>64</v>
      </c>
      <c r="D17" s="16" t="s">
        <v>57</v>
      </c>
      <c r="E17" s="16" t="s">
        <v>78</v>
      </c>
      <c r="F17" s="43">
        <f t="shared" si="0"/>
        <v>90132</v>
      </c>
      <c r="G17" s="43"/>
      <c r="H17" s="43">
        <v>90132</v>
      </c>
      <c r="I17" s="43"/>
      <c r="J17" s="17"/>
      <c r="K17" s="18"/>
      <c r="L17" s="43"/>
      <c r="M17" s="17"/>
      <c r="N17" s="18"/>
      <c r="O17" s="43"/>
      <c r="P17" s="43"/>
      <c r="Q17" s="43"/>
      <c r="R17" s="17"/>
      <c r="S17" s="18"/>
      <c r="T17" s="17"/>
    </row>
    <row r="18" spans="1:20" ht="24" customHeight="1">
      <c r="A18" s="16" t="s">
        <v>77</v>
      </c>
      <c r="B18" s="16" t="s">
        <v>79</v>
      </c>
      <c r="C18" s="16" t="s">
        <v>60</v>
      </c>
      <c r="D18" s="16" t="s">
        <v>57</v>
      </c>
      <c r="E18" s="16" t="s">
        <v>80</v>
      </c>
      <c r="F18" s="43">
        <f t="shared" si="0"/>
        <v>27528</v>
      </c>
      <c r="G18" s="43"/>
      <c r="H18" s="43">
        <v>27528</v>
      </c>
      <c r="I18" s="43"/>
      <c r="J18" s="17"/>
      <c r="K18" s="18"/>
      <c r="L18" s="43"/>
      <c r="M18" s="17"/>
      <c r="N18" s="18"/>
      <c r="O18" s="43"/>
      <c r="P18" s="43"/>
      <c r="Q18" s="43"/>
      <c r="R18" s="17"/>
      <c r="S18" s="18"/>
      <c r="T18" s="17"/>
    </row>
    <row r="19" spans="1:20" ht="24" customHeight="1">
      <c r="A19" s="16" t="s">
        <v>77</v>
      </c>
      <c r="B19" s="16" t="s">
        <v>81</v>
      </c>
      <c r="C19" s="16" t="s">
        <v>62</v>
      </c>
      <c r="D19" s="16" t="s">
        <v>57</v>
      </c>
      <c r="E19" s="16" t="s">
        <v>82</v>
      </c>
      <c r="F19" s="43">
        <f t="shared" si="0"/>
        <v>1038480</v>
      </c>
      <c r="G19" s="43"/>
      <c r="H19" s="43">
        <v>1038480</v>
      </c>
      <c r="I19" s="43"/>
      <c r="J19" s="17"/>
      <c r="K19" s="18"/>
      <c r="L19" s="43"/>
      <c r="M19" s="17"/>
      <c r="N19" s="18"/>
      <c r="O19" s="43"/>
      <c r="P19" s="43"/>
      <c r="Q19" s="43"/>
      <c r="R19" s="17"/>
      <c r="S19" s="18"/>
      <c r="T19" s="17"/>
    </row>
    <row r="20" spans="1:20" ht="24" customHeight="1">
      <c r="A20" s="16" t="s">
        <v>77</v>
      </c>
      <c r="B20" s="16" t="s">
        <v>68</v>
      </c>
      <c r="C20" s="16" t="s">
        <v>60</v>
      </c>
      <c r="D20" s="16" t="s">
        <v>57</v>
      </c>
      <c r="E20" s="16" t="s">
        <v>83</v>
      </c>
      <c r="F20" s="43">
        <f t="shared" si="0"/>
        <v>14400</v>
      </c>
      <c r="G20" s="43"/>
      <c r="H20" s="43">
        <v>14400</v>
      </c>
      <c r="I20" s="43"/>
      <c r="J20" s="17"/>
      <c r="K20" s="18"/>
      <c r="L20" s="43"/>
      <c r="M20" s="17"/>
      <c r="N20" s="18"/>
      <c r="O20" s="43"/>
      <c r="P20" s="43"/>
      <c r="Q20" s="43"/>
      <c r="R20" s="17"/>
      <c r="S20" s="18"/>
      <c r="T20" s="17"/>
    </row>
    <row r="21" spans="1:20" ht="24" customHeight="1">
      <c r="A21" s="16" t="s">
        <v>84</v>
      </c>
      <c r="B21" s="16" t="s">
        <v>65</v>
      </c>
      <c r="C21" s="16" t="s">
        <v>85</v>
      </c>
      <c r="D21" s="16" t="s">
        <v>57</v>
      </c>
      <c r="E21" s="16" t="s">
        <v>86</v>
      </c>
      <c r="F21" s="43">
        <f t="shared" si="0"/>
        <v>7800</v>
      </c>
      <c r="G21" s="43"/>
      <c r="H21" s="43">
        <v>7800</v>
      </c>
      <c r="I21" s="43"/>
      <c r="J21" s="17"/>
      <c r="K21" s="18"/>
      <c r="L21" s="43"/>
      <c r="M21" s="17"/>
      <c r="N21" s="18"/>
      <c r="O21" s="43"/>
      <c r="P21" s="43"/>
      <c r="Q21" s="43"/>
      <c r="R21" s="17"/>
      <c r="S21" s="18"/>
      <c r="T21" s="17"/>
    </row>
    <row r="22" spans="1:20" ht="24" customHeight="1">
      <c r="A22" s="16" t="s">
        <v>87</v>
      </c>
      <c r="B22" s="16" t="s">
        <v>60</v>
      </c>
      <c r="C22" s="16" t="s">
        <v>68</v>
      </c>
      <c r="D22" s="16" t="s">
        <v>57</v>
      </c>
      <c r="E22" s="16" t="s">
        <v>88</v>
      </c>
      <c r="F22" s="43">
        <f t="shared" si="0"/>
        <v>110380</v>
      </c>
      <c r="G22" s="43"/>
      <c r="H22" s="43">
        <v>110380</v>
      </c>
      <c r="I22" s="43"/>
      <c r="J22" s="17"/>
      <c r="K22" s="18"/>
      <c r="L22" s="43"/>
      <c r="M22" s="17"/>
      <c r="N22" s="18"/>
      <c r="O22" s="43"/>
      <c r="P22" s="43"/>
      <c r="Q22" s="43"/>
      <c r="R22" s="17"/>
      <c r="S22" s="18"/>
      <c r="T22" s="17"/>
    </row>
    <row r="23" spans="1:20" ht="24" customHeight="1">
      <c r="A23" s="16" t="s">
        <v>87</v>
      </c>
      <c r="B23" s="16" t="s">
        <v>68</v>
      </c>
      <c r="C23" s="16" t="s">
        <v>68</v>
      </c>
      <c r="D23" s="16" t="s">
        <v>57</v>
      </c>
      <c r="E23" s="16" t="s">
        <v>89</v>
      </c>
      <c r="F23" s="43">
        <f t="shared" si="0"/>
        <v>100000</v>
      </c>
      <c r="G23" s="43"/>
      <c r="H23" s="43">
        <v>100000</v>
      </c>
      <c r="I23" s="43"/>
      <c r="J23" s="17"/>
      <c r="K23" s="18"/>
      <c r="L23" s="43"/>
      <c r="M23" s="17"/>
      <c r="N23" s="18"/>
      <c r="O23" s="43"/>
      <c r="P23" s="43"/>
      <c r="Q23" s="43"/>
      <c r="R23" s="17"/>
      <c r="S23" s="18"/>
      <c r="T23" s="17"/>
    </row>
    <row r="24" spans="1:20" ht="24" customHeight="1">
      <c r="A24" s="16" t="s">
        <v>90</v>
      </c>
      <c r="B24" s="16" t="s">
        <v>60</v>
      </c>
      <c r="C24" s="16" t="s">
        <v>91</v>
      </c>
      <c r="D24" s="16" t="s">
        <v>57</v>
      </c>
      <c r="E24" s="16" t="s">
        <v>92</v>
      </c>
      <c r="F24" s="43">
        <f t="shared" si="0"/>
        <v>697593</v>
      </c>
      <c r="G24" s="43"/>
      <c r="H24" s="43">
        <v>697593</v>
      </c>
      <c r="I24" s="43"/>
      <c r="J24" s="17"/>
      <c r="K24" s="18"/>
      <c r="L24" s="43"/>
      <c r="M24" s="17"/>
      <c r="N24" s="18"/>
      <c r="O24" s="43"/>
      <c r="P24" s="43"/>
      <c r="Q24" s="43"/>
      <c r="R24" s="17"/>
      <c r="S24" s="18"/>
      <c r="T24" s="17"/>
    </row>
    <row r="25" spans="1:20" ht="24" customHeight="1">
      <c r="A25" s="16" t="s">
        <v>90</v>
      </c>
      <c r="B25" s="16" t="s">
        <v>60</v>
      </c>
      <c r="C25" s="16" t="s">
        <v>68</v>
      </c>
      <c r="D25" s="16" t="s">
        <v>57</v>
      </c>
      <c r="E25" s="16" t="s">
        <v>93</v>
      </c>
      <c r="F25" s="43">
        <f t="shared" si="0"/>
        <v>5500</v>
      </c>
      <c r="G25" s="43"/>
      <c r="H25" s="43">
        <v>5500</v>
      </c>
      <c r="I25" s="43"/>
      <c r="J25" s="17"/>
      <c r="K25" s="18"/>
      <c r="L25" s="43"/>
      <c r="M25" s="17"/>
      <c r="N25" s="18"/>
      <c r="O25" s="43"/>
      <c r="P25" s="43"/>
      <c r="Q25" s="43"/>
      <c r="R25" s="17"/>
      <c r="S25" s="18"/>
      <c r="T25" s="17"/>
    </row>
    <row r="26" spans="1:20" ht="24" customHeight="1">
      <c r="A26" s="16" t="s">
        <v>90</v>
      </c>
      <c r="B26" s="16" t="s">
        <v>62</v>
      </c>
      <c r="C26" s="16" t="s">
        <v>68</v>
      </c>
      <c r="D26" s="16" t="s">
        <v>57</v>
      </c>
      <c r="E26" s="16" t="s">
        <v>94</v>
      </c>
      <c r="F26" s="43">
        <f t="shared" si="0"/>
        <v>8500</v>
      </c>
      <c r="G26" s="43"/>
      <c r="H26" s="43">
        <v>8500</v>
      </c>
      <c r="I26" s="43"/>
      <c r="J26" s="17"/>
      <c r="K26" s="18"/>
      <c r="L26" s="43"/>
      <c r="M26" s="17"/>
      <c r="N26" s="18"/>
      <c r="O26" s="43"/>
      <c r="P26" s="43"/>
      <c r="Q26" s="43"/>
      <c r="R26" s="17"/>
      <c r="S26" s="18"/>
      <c r="T26" s="17"/>
    </row>
    <row r="27" spans="1:20" ht="24" customHeight="1">
      <c r="A27" s="16" t="s">
        <v>90</v>
      </c>
      <c r="B27" s="16" t="s">
        <v>64</v>
      </c>
      <c r="C27" s="16" t="s">
        <v>62</v>
      </c>
      <c r="D27" s="16" t="s">
        <v>57</v>
      </c>
      <c r="E27" s="16" t="s">
        <v>63</v>
      </c>
      <c r="F27" s="43">
        <f t="shared" si="0"/>
        <v>265700</v>
      </c>
      <c r="G27" s="43"/>
      <c r="H27" s="43">
        <v>265700</v>
      </c>
      <c r="I27" s="43"/>
      <c r="J27" s="17"/>
      <c r="K27" s="18"/>
      <c r="L27" s="43"/>
      <c r="M27" s="17"/>
      <c r="N27" s="18"/>
      <c r="O27" s="43"/>
      <c r="P27" s="43"/>
      <c r="Q27" s="43"/>
      <c r="R27" s="17"/>
      <c r="S27" s="18"/>
      <c r="T27" s="17"/>
    </row>
    <row r="28" spans="1:20" ht="24" customHeight="1">
      <c r="A28" s="16" t="s">
        <v>90</v>
      </c>
      <c r="B28" s="16" t="s">
        <v>65</v>
      </c>
      <c r="C28" s="16" t="s">
        <v>60</v>
      </c>
      <c r="D28" s="16" t="s">
        <v>57</v>
      </c>
      <c r="E28" s="16" t="s">
        <v>95</v>
      </c>
      <c r="F28" s="43">
        <f t="shared" si="0"/>
        <v>800000</v>
      </c>
      <c r="G28" s="43"/>
      <c r="H28" s="43">
        <v>800000</v>
      </c>
      <c r="I28" s="43"/>
      <c r="J28" s="17"/>
      <c r="K28" s="18"/>
      <c r="L28" s="43"/>
      <c r="M28" s="17"/>
      <c r="N28" s="18"/>
      <c r="O28" s="43"/>
      <c r="P28" s="43"/>
      <c r="Q28" s="43"/>
      <c r="R28" s="17"/>
      <c r="S28" s="18"/>
      <c r="T28" s="17"/>
    </row>
    <row r="29" spans="1:20" ht="24" customHeight="1">
      <c r="A29" s="16" t="s">
        <v>90</v>
      </c>
      <c r="B29" s="16" t="s">
        <v>65</v>
      </c>
      <c r="C29" s="16" t="s">
        <v>64</v>
      </c>
      <c r="D29" s="16" t="s">
        <v>57</v>
      </c>
      <c r="E29" s="16" t="s">
        <v>96</v>
      </c>
      <c r="F29" s="43">
        <f t="shared" si="0"/>
        <v>1577640</v>
      </c>
      <c r="G29" s="43"/>
      <c r="H29" s="43">
        <v>1577640</v>
      </c>
      <c r="I29" s="43"/>
      <c r="J29" s="17"/>
      <c r="K29" s="18"/>
      <c r="L29" s="43"/>
      <c r="M29" s="17"/>
      <c r="N29" s="18"/>
      <c r="O29" s="43"/>
      <c r="P29" s="43"/>
      <c r="Q29" s="43"/>
      <c r="R29" s="17"/>
      <c r="S29" s="18"/>
      <c r="T29" s="17"/>
    </row>
    <row r="30" spans="1:20" ht="24" customHeight="1">
      <c r="A30" s="16" t="s">
        <v>90</v>
      </c>
      <c r="B30" s="16" t="s">
        <v>65</v>
      </c>
      <c r="C30" s="16" t="s">
        <v>65</v>
      </c>
      <c r="D30" s="16" t="s">
        <v>57</v>
      </c>
      <c r="E30" s="16" t="s">
        <v>97</v>
      </c>
      <c r="F30" s="43">
        <f t="shared" si="0"/>
        <v>220000</v>
      </c>
      <c r="G30" s="43"/>
      <c r="H30" s="43">
        <v>220000</v>
      </c>
      <c r="I30" s="43"/>
      <c r="J30" s="17"/>
      <c r="K30" s="18"/>
      <c r="L30" s="43"/>
      <c r="M30" s="17"/>
      <c r="N30" s="18"/>
      <c r="O30" s="43"/>
      <c r="P30" s="43"/>
      <c r="Q30" s="43"/>
      <c r="R30" s="17"/>
      <c r="S30" s="18"/>
      <c r="T30" s="17"/>
    </row>
    <row r="31" spans="1:20" ht="24" customHeight="1">
      <c r="A31" s="16" t="s">
        <v>98</v>
      </c>
      <c r="B31" s="16" t="s">
        <v>60</v>
      </c>
      <c r="C31" s="16" t="s">
        <v>68</v>
      </c>
      <c r="D31" s="16" t="s">
        <v>57</v>
      </c>
      <c r="E31" s="16" t="s">
        <v>99</v>
      </c>
      <c r="F31" s="43">
        <f t="shared" si="0"/>
        <v>7200</v>
      </c>
      <c r="G31" s="43"/>
      <c r="H31" s="43">
        <v>7200</v>
      </c>
      <c r="I31" s="43"/>
      <c r="J31" s="17"/>
      <c r="K31" s="18"/>
      <c r="L31" s="43"/>
      <c r="M31" s="17"/>
      <c r="N31" s="18"/>
      <c r="O31" s="43"/>
      <c r="P31" s="43"/>
      <c r="Q31" s="43"/>
      <c r="R31" s="17"/>
      <c r="S31" s="18"/>
      <c r="T31" s="17"/>
    </row>
    <row r="32" spans="1:20" ht="24" customHeight="1">
      <c r="A32" s="16" t="s">
        <v>100</v>
      </c>
      <c r="B32" s="16" t="s">
        <v>62</v>
      </c>
      <c r="C32" s="16" t="s">
        <v>60</v>
      </c>
      <c r="D32" s="16" t="s">
        <v>57</v>
      </c>
      <c r="E32" s="16" t="s">
        <v>101</v>
      </c>
      <c r="F32" s="43">
        <f t="shared" si="0"/>
        <v>172989</v>
      </c>
      <c r="G32" s="43"/>
      <c r="H32" s="43">
        <v>172989</v>
      </c>
      <c r="I32" s="43"/>
      <c r="J32" s="17"/>
      <c r="K32" s="18"/>
      <c r="L32" s="43"/>
      <c r="M32" s="17"/>
      <c r="N32" s="18"/>
      <c r="O32" s="43"/>
      <c r="P32" s="43"/>
      <c r="Q32" s="43"/>
      <c r="R32" s="17"/>
      <c r="S32" s="18"/>
      <c r="T32" s="17"/>
    </row>
    <row r="33" spans="1:20" ht="20.100000000000001" hidden="1" customHeight="1">
      <c r="A33" s="16"/>
      <c r="B33" s="16"/>
      <c r="C33" s="16"/>
      <c r="D33" s="16" t="s">
        <v>102</v>
      </c>
      <c r="E33" s="16"/>
      <c r="F33" s="43"/>
      <c r="G33" s="43"/>
      <c r="H33" s="43"/>
      <c r="I33" s="43">
        <v>0</v>
      </c>
      <c r="J33" s="17">
        <v>0</v>
      </c>
      <c r="K33" s="18">
        <v>0</v>
      </c>
      <c r="L33" s="43">
        <v>0</v>
      </c>
      <c r="M33" s="17">
        <v>0</v>
      </c>
      <c r="N33" s="18">
        <v>0</v>
      </c>
      <c r="O33" s="43">
        <v>0</v>
      </c>
      <c r="P33" s="43">
        <v>0</v>
      </c>
      <c r="Q33" s="43">
        <v>0</v>
      </c>
      <c r="R33" s="17">
        <v>0</v>
      </c>
      <c r="S33" s="18">
        <v>0</v>
      </c>
      <c r="T33" s="17">
        <v>0</v>
      </c>
    </row>
    <row r="34" spans="1:20" ht="20.100000000000001" hidden="1" customHeight="1">
      <c r="A34" s="16" t="s">
        <v>58</v>
      </c>
      <c r="B34" s="16" t="s">
        <v>67</v>
      </c>
      <c r="C34" s="16" t="s">
        <v>59</v>
      </c>
      <c r="D34" s="16" t="s">
        <v>103</v>
      </c>
      <c r="E34" s="16"/>
      <c r="F34" s="43"/>
      <c r="G34" s="43"/>
      <c r="H34" s="43"/>
      <c r="I34" s="43">
        <v>0</v>
      </c>
      <c r="J34" s="17">
        <v>0</v>
      </c>
      <c r="K34" s="18">
        <v>0</v>
      </c>
      <c r="L34" s="43">
        <v>0</v>
      </c>
      <c r="M34" s="17">
        <v>0</v>
      </c>
      <c r="N34" s="18">
        <v>0</v>
      </c>
      <c r="O34" s="43">
        <v>0</v>
      </c>
      <c r="P34" s="43">
        <v>0</v>
      </c>
      <c r="Q34" s="43">
        <v>0</v>
      </c>
      <c r="R34" s="17">
        <v>0</v>
      </c>
      <c r="S34" s="18">
        <v>0</v>
      </c>
      <c r="T34" s="17">
        <v>0</v>
      </c>
    </row>
    <row r="35" spans="1:20" ht="20.100000000000001" hidden="1" customHeight="1">
      <c r="A35" s="16" t="s">
        <v>58</v>
      </c>
      <c r="B35" s="16" t="s">
        <v>67</v>
      </c>
      <c r="C35" s="16" t="s">
        <v>68</v>
      </c>
      <c r="D35" s="16" t="s">
        <v>103</v>
      </c>
      <c r="E35" s="16"/>
      <c r="F35" s="43"/>
      <c r="G35" s="43"/>
      <c r="H35" s="43"/>
      <c r="I35" s="43">
        <v>0</v>
      </c>
      <c r="J35" s="17">
        <v>0</v>
      </c>
      <c r="K35" s="18">
        <v>0</v>
      </c>
      <c r="L35" s="43">
        <v>0</v>
      </c>
      <c r="M35" s="17">
        <v>0</v>
      </c>
      <c r="N35" s="18">
        <v>0</v>
      </c>
      <c r="O35" s="43">
        <v>0</v>
      </c>
      <c r="P35" s="43">
        <v>0</v>
      </c>
      <c r="Q35" s="43">
        <v>0</v>
      </c>
      <c r="R35" s="17">
        <v>0</v>
      </c>
      <c r="S35" s="18">
        <v>0</v>
      </c>
      <c r="T35" s="17">
        <v>0</v>
      </c>
    </row>
    <row r="36" spans="1:20" ht="20.100000000000001" hidden="1" customHeight="1">
      <c r="A36" s="16" t="s">
        <v>104</v>
      </c>
      <c r="B36" s="16" t="s">
        <v>79</v>
      </c>
      <c r="C36" s="16" t="s">
        <v>59</v>
      </c>
      <c r="D36" s="16" t="s">
        <v>103</v>
      </c>
      <c r="E36" s="16"/>
      <c r="F36" s="43"/>
      <c r="G36" s="43"/>
      <c r="H36" s="43"/>
      <c r="I36" s="43">
        <v>0</v>
      </c>
      <c r="J36" s="17">
        <v>0</v>
      </c>
      <c r="K36" s="18">
        <v>0</v>
      </c>
      <c r="L36" s="43">
        <v>0</v>
      </c>
      <c r="M36" s="17">
        <v>0</v>
      </c>
      <c r="N36" s="18">
        <v>0</v>
      </c>
      <c r="O36" s="43">
        <v>0</v>
      </c>
      <c r="P36" s="43">
        <v>0</v>
      </c>
      <c r="Q36" s="43">
        <v>0</v>
      </c>
      <c r="R36" s="17">
        <v>0</v>
      </c>
      <c r="S36" s="18">
        <v>0</v>
      </c>
      <c r="T36" s="17">
        <v>0</v>
      </c>
    </row>
    <row r="37" spans="1:20" ht="20.100000000000001" hidden="1" customHeight="1">
      <c r="A37" s="16" t="s">
        <v>77</v>
      </c>
      <c r="B37" s="16" t="s">
        <v>64</v>
      </c>
      <c r="C37" s="16" t="s">
        <v>64</v>
      </c>
      <c r="D37" s="16" t="s">
        <v>103</v>
      </c>
      <c r="E37" s="16"/>
      <c r="F37" s="43"/>
      <c r="G37" s="43"/>
      <c r="H37" s="43"/>
      <c r="I37" s="43">
        <v>0</v>
      </c>
      <c r="J37" s="17">
        <v>0</v>
      </c>
      <c r="K37" s="18">
        <v>0</v>
      </c>
      <c r="L37" s="43">
        <v>0</v>
      </c>
      <c r="M37" s="17">
        <v>0</v>
      </c>
      <c r="N37" s="18">
        <v>0</v>
      </c>
      <c r="O37" s="43">
        <v>0</v>
      </c>
      <c r="P37" s="43">
        <v>0</v>
      </c>
      <c r="Q37" s="43">
        <v>0</v>
      </c>
      <c r="R37" s="17">
        <v>0</v>
      </c>
      <c r="S37" s="18">
        <v>0</v>
      </c>
      <c r="T37" s="17">
        <v>0</v>
      </c>
    </row>
    <row r="38" spans="1:20" ht="20.100000000000001" hidden="1" customHeight="1">
      <c r="A38" s="16" t="s">
        <v>84</v>
      </c>
      <c r="B38" s="16" t="s">
        <v>105</v>
      </c>
      <c r="C38" s="16" t="s">
        <v>62</v>
      </c>
      <c r="D38" s="16" t="s">
        <v>103</v>
      </c>
      <c r="E38" s="16"/>
      <c r="F38" s="43"/>
      <c r="G38" s="43"/>
      <c r="H38" s="43"/>
      <c r="I38" s="43">
        <v>0</v>
      </c>
      <c r="J38" s="17">
        <v>0</v>
      </c>
      <c r="K38" s="18">
        <v>0</v>
      </c>
      <c r="L38" s="43">
        <v>0</v>
      </c>
      <c r="M38" s="17">
        <v>0</v>
      </c>
      <c r="N38" s="18">
        <v>0</v>
      </c>
      <c r="O38" s="43">
        <v>0</v>
      </c>
      <c r="P38" s="43">
        <v>0</v>
      </c>
      <c r="Q38" s="43">
        <v>0</v>
      </c>
      <c r="R38" s="17">
        <v>0</v>
      </c>
      <c r="S38" s="18">
        <v>0</v>
      </c>
      <c r="T38" s="17">
        <v>0</v>
      </c>
    </row>
    <row r="39" spans="1:20" ht="20.100000000000001" hidden="1" customHeight="1">
      <c r="A39" s="16" t="s">
        <v>100</v>
      </c>
      <c r="B39" s="16" t="s">
        <v>62</v>
      </c>
      <c r="C39" s="16" t="s">
        <v>60</v>
      </c>
      <c r="D39" s="16" t="s">
        <v>103</v>
      </c>
      <c r="E39" s="16"/>
      <c r="F39" s="43"/>
      <c r="G39" s="43"/>
      <c r="H39" s="43"/>
      <c r="I39" s="43">
        <v>0</v>
      </c>
      <c r="J39" s="17">
        <v>0</v>
      </c>
      <c r="K39" s="18">
        <v>0</v>
      </c>
      <c r="L39" s="43">
        <v>0</v>
      </c>
      <c r="M39" s="17">
        <v>0</v>
      </c>
      <c r="N39" s="18">
        <v>0</v>
      </c>
      <c r="O39" s="43">
        <v>0</v>
      </c>
      <c r="P39" s="43">
        <v>0</v>
      </c>
      <c r="Q39" s="43">
        <v>0</v>
      </c>
      <c r="R39" s="17">
        <v>0</v>
      </c>
      <c r="S39" s="18">
        <v>0</v>
      </c>
      <c r="T39" s="17">
        <v>0</v>
      </c>
    </row>
    <row r="40" spans="1:20" ht="20.100000000000001" hidden="1" customHeight="1">
      <c r="A40" s="16"/>
      <c r="B40" s="16"/>
      <c r="C40" s="16"/>
      <c r="D40" s="16" t="s">
        <v>106</v>
      </c>
      <c r="E40" s="16"/>
      <c r="F40" s="43"/>
      <c r="G40" s="43"/>
      <c r="H40" s="43"/>
      <c r="I40" s="43">
        <v>0</v>
      </c>
      <c r="J40" s="17">
        <v>0</v>
      </c>
      <c r="K40" s="18">
        <v>0</v>
      </c>
      <c r="L40" s="43">
        <v>0</v>
      </c>
      <c r="M40" s="17">
        <v>0</v>
      </c>
      <c r="N40" s="18">
        <v>0</v>
      </c>
      <c r="O40" s="43">
        <v>0</v>
      </c>
      <c r="P40" s="43">
        <v>0</v>
      </c>
      <c r="Q40" s="43">
        <v>0</v>
      </c>
      <c r="R40" s="17">
        <v>0</v>
      </c>
      <c r="S40" s="18">
        <v>0</v>
      </c>
      <c r="T40" s="17">
        <v>0</v>
      </c>
    </row>
    <row r="41" spans="1:20" ht="20.100000000000001" hidden="1" customHeight="1">
      <c r="A41" s="16" t="s">
        <v>58</v>
      </c>
      <c r="B41" s="16" t="s">
        <v>67</v>
      </c>
      <c r="C41" s="16" t="s">
        <v>107</v>
      </c>
      <c r="D41" s="16" t="s">
        <v>108</v>
      </c>
      <c r="E41" s="16"/>
      <c r="F41" s="43"/>
      <c r="G41" s="43"/>
      <c r="H41" s="43"/>
      <c r="I41" s="43">
        <v>0</v>
      </c>
      <c r="J41" s="17">
        <v>0</v>
      </c>
      <c r="K41" s="18">
        <v>0</v>
      </c>
      <c r="L41" s="43">
        <v>0</v>
      </c>
      <c r="M41" s="17">
        <v>0</v>
      </c>
      <c r="N41" s="18">
        <v>0</v>
      </c>
      <c r="O41" s="43">
        <v>0</v>
      </c>
      <c r="P41" s="43">
        <v>0</v>
      </c>
      <c r="Q41" s="43">
        <v>0</v>
      </c>
      <c r="R41" s="17">
        <v>0</v>
      </c>
      <c r="S41" s="18">
        <v>0</v>
      </c>
      <c r="T41" s="17">
        <v>0</v>
      </c>
    </row>
    <row r="42" spans="1:20" ht="20.100000000000001" hidden="1" customHeight="1">
      <c r="A42" s="16" t="s">
        <v>58</v>
      </c>
      <c r="B42" s="16" t="s">
        <v>67</v>
      </c>
      <c r="C42" s="16" t="s">
        <v>68</v>
      </c>
      <c r="D42" s="16" t="s">
        <v>108</v>
      </c>
      <c r="E42" s="16"/>
      <c r="F42" s="43"/>
      <c r="G42" s="43"/>
      <c r="H42" s="43"/>
      <c r="I42" s="43">
        <v>0</v>
      </c>
      <c r="J42" s="17">
        <v>0</v>
      </c>
      <c r="K42" s="18">
        <v>0</v>
      </c>
      <c r="L42" s="43">
        <v>0</v>
      </c>
      <c r="M42" s="17">
        <v>0</v>
      </c>
      <c r="N42" s="18">
        <v>0</v>
      </c>
      <c r="O42" s="43">
        <v>0</v>
      </c>
      <c r="P42" s="43">
        <v>0</v>
      </c>
      <c r="Q42" s="43">
        <v>0</v>
      </c>
      <c r="R42" s="17">
        <v>0</v>
      </c>
      <c r="S42" s="18">
        <v>0</v>
      </c>
      <c r="T42" s="17">
        <v>0</v>
      </c>
    </row>
    <row r="43" spans="1:20" ht="20.100000000000001" hidden="1" customHeight="1">
      <c r="A43" s="16" t="s">
        <v>104</v>
      </c>
      <c r="B43" s="16" t="s">
        <v>79</v>
      </c>
      <c r="C43" s="16" t="s">
        <v>59</v>
      </c>
      <c r="D43" s="16" t="s">
        <v>108</v>
      </c>
      <c r="E43" s="16"/>
      <c r="F43" s="43"/>
      <c r="G43" s="43"/>
      <c r="H43" s="43"/>
      <c r="I43" s="43">
        <v>0</v>
      </c>
      <c r="J43" s="17">
        <v>0</v>
      </c>
      <c r="K43" s="18">
        <v>0</v>
      </c>
      <c r="L43" s="43">
        <v>0</v>
      </c>
      <c r="M43" s="17">
        <v>0</v>
      </c>
      <c r="N43" s="18">
        <v>0</v>
      </c>
      <c r="O43" s="43">
        <v>0</v>
      </c>
      <c r="P43" s="43">
        <v>0</v>
      </c>
      <c r="Q43" s="43">
        <v>0</v>
      </c>
      <c r="R43" s="17">
        <v>0</v>
      </c>
      <c r="S43" s="18">
        <v>0</v>
      </c>
      <c r="T43" s="17">
        <v>0</v>
      </c>
    </row>
    <row r="44" spans="1:20" ht="20.100000000000001" hidden="1" customHeight="1">
      <c r="A44" s="16" t="s">
        <v>77</v>
      </c>
      <c r="B44" s="16" t="s">
        <v>64</v>
      </c>
      <c r="C44" s="16" t="s">
        <v>62</v>
      </c>
      <c r="D44" s="16" t="s">
        <v>108</v>
      </c>
      <c r="E44" s="16"/>
      <c r="F44" s="43"/>
      <c r="G44" s="43"/>
      <c r="H44" s="43"/>
      <c r="I44" s="43">
        <v>0</v>
      </c>
      <c r="J44" s="17">
        <v>0</v>
      </c>
      <c r="K44" s="18">
        <v>0</v>
      </c>
      <c r="L44" s="43">
        <v>0</v>
      </c>
      <c r="M44" s="17">
        <v>0</v>
      </c>
      <c r="N44" s="18">
        <v>0</v>
      </c>
      <c r="O44" s="43">
        <v>0</v>
      </c>
      <c r="P44" s="43">
        <v>0</v>
      </c>
      <c r="Q44" s="43">
        <v>0</v>
      </c>
      <c r="R44" s="17">
        <v>0</v>
      </c>
      <c r="S44" s="18">
        <v>0</v>
      </c>
      <c r="T44" s="17">
        <v>0</v>
      </c>
    </row>
    <row r="45" spans="1:20" ht="20.100000000000001" hidden="1" customHeight="1">
      <c r="A45" s="16" t="s">
        <v>77</v>
      </c>
      <c r="B45" s="16" t="s">
        <v>64</v>
      </c>
      <c r="C45" s="16" t="s">
        <v>64</v>
      </c>
      <c r="D45" s="16" t="s">
        <v>108</v>
      </c>
      <c r="E45" s="16"/>
      <c r="F45" s="43"/>
      <c r="G45" s="43"/>
      <c r="H45" s="43"/>
      <c r="I45" s="43">
        <v>0</v>
      </c>
      <c r="J45" s="17">
        <v>0</v>
      </c>
      <c r="K45" s="18">
        <v>0</v>
      </c>
      <c r="L45" s="43">
        <v>0</v>
      </c>
      <c r="M45" s="17">
        <v>0</v>
      </c>
      <c r="N45" s="18">
        <v>0</v>
      </c>
      <c r="O45" s="43">
        <v>0</v>
      </c>
      <c r="P45" s="43">
        <v>0</v>
      </c>
      <c r="Q45" s="43">
        <v>0</v>
      </c>
      <c r="R45" s="17">
        <v>0</v>
      </c>
      <c r="S45" s="18">
        <v>0</v>
      </c>
      <c r="T45" s="17">
        <v>0</v>
      </c>
    </row>
    <row r="46" spans="1:20" ht="20.100000000000001" hidden="1" customHeight="1">
      <c r="A46" s="16" t="s">
        <v>77</v>
      </c>
      <c r="B46" s="16" t="s">
        <v>64</v>
      </c>
      <c r="C46" s="16" t="s">
        <v>67</v>
      </c>
      <c r="D46" s="16" t="s">
        <v>108</v>
      </c>
      <c r="E46" s="16"/>
      <c r="F46" s="43"/>
      <c r="G46" s="43"/>
      <c r="H46" s="43"/>
      <c r="I46" s="43">
        <v>0</v>
      </c>
      <c r="J46" s="17">
        <v>0</v>
      </c>
      <c r="K46" s="18">
        <v>0</v>
      </c>
      <c r="L46" s="43">
        <v>0</v>
      </c>
      <c r="M46" s="17">
        <v>0</v>
      </c>
      <c r="N46" s="18">
        <v>0</v>
      </c>
      <c r="O46" s="43">
        <v>0</v>
      </c>
      <c r="P46" s="43">
        <v>0</v>
      </c>
      <c r="Q46" s="43">
        <v>0</v>
      </c>
      <c r="R46" s="17">
        <v>0</v>
      </c>
      <c r="S46" s="18">
        <v>0</v>
      </c>
      <c r="T46" s="17">
        <v>0</v>
      </c>
    </row>
    <row r="47" spans="1:20" ht="20.100000000000001" hidden="1" customHeight="1">
      <c r="A47" s="16" t="s">
        <v>84</v>
      </c>
      <c r="B47" s="16" t="s">
        <v>105</v>
      </c>
      <c r="C47" s="16" t="s">
        <v>62</v>
      </c>
      <c r="D47" s="16" t="s">
        <v>108</v>
      </c>
      <c r="E47" s="16"/>
      <c r="F47" s="43"/>
      <c r="G47" s="43"/>
      <c r="H47" s="43"/>
      <c r="I47" s="43">
        <v>0</v>
      </c>
      <c r="J47" s="17">
        <v>0</v>
      </c>
      <c r="K47" s="18">
        <v>0</v>
      </c>
      <c r="L47" s="43">
        <v>0</v>
      </c>
      <c r="M47" s="17">
        <v>0</v>
      </c>
      <c r="N47" s="18">
        <v>0</v>
      </c>
      <c r="O47" s="43">
        <v>0</v>
      </c>
      <c r="P47" s="43">
        <v>0</v>
      </c>
      <c r="Q47" s="43">
        <v>0</v>
      </c>
      <c r="R47" s="17">
        <v>0</v>
      </c>
      <c r="S47" s="18">
        <v>0</v>
      </c>
      <c r="T47" s="17">
        <v>0</v>
      </c>
    </row>
    <row r="48" spans="1:20" ht="20.100000000000001" hidden="1" customHeight="1">
      <c r="A48" s="16" t="s">
        <v>100</v>
      </c>
      <c r="B48" s="16" t="s">
        <v>62</v>
      </c>
      <c r="C48" s="16" t="s">
        <v>60</v>
      </c>
      <c r="D48" s="16" t="s">
        <v>108</v>
      </c>
      <c r="E48" s="16"/>
      <c r="F48" s="43"/>
      <c r="G48" s="43"/>
      <c r="H48" s="43"/>
      <c r="I48" s="43">
        <v>0</v>
      </c>
      <c r="J48" s="17">
        <v>0</v>
      </c>
      <c r="K48" s="18">
        <v>0</v>
      </c>
      <c r="L48" s="43">
        <v>0</v>
      </c>
      <c r="M48" s="17">
        <v>0</v>
      </c>
      <c r="N48" s="18">
        <v>0</v>
      </c>
      <c r="O48" s="43">
        <v>0</v>
      </c>
      <c r="P48" s="43">
        <v>0</v>
      </c>
      <c r="Q48" s="43">
        <v>0</v>
      </c>
      <c r="R48" s="17">
        <v>0</v>
      </c>
      <c r="S48" s="18">
        <v>0</v>
      </c>
      <c r="T48" s="17">
        <v>0</v>
      </c>
    </row>
    <row r="49" spans="1:20" ht="20.100000000000001" hidden="1" customHeight="1">
      <c r="A49" s="16"/>
      <c r="B49" s="16"/>
      <c r="C49" s="16"/>
      <c r="D49" s="16" t="s">
        <v>109</v>
      </c>
      <c r="E49" s="16"/>
      <c r="F49" s="43"/>
      <c r="G49" s="43"/>
      <c r="H49" s="43"/>
      <c r="I49" s="43">
        <v>0</v>
      </c>
      <c r="J49" s="17">
        <v>0</v>
      </c>
      <c r="K49" s="18">
        <v>0</v>
      </c>
      <c r="L49" s="43">
        <v>0</v>
      </c>
      <c r="M49" s="17">
        <v>0</v>
      </c>
      <c r="N49" s="18">
        <v>0</v>
      </c>
      <c r="O49" s="43">
        <v>0</v>
      </c>
      <c r="P49" s="43">
        <v>0</v>
      </c>
      <c r="Q49" s="43">
        <v>0</v>
      </c>
      <c r="R49" s="17">
        <v>0</v>
      </c>
      <c r="S49" s="18">
        <v>0</v>
      </c>
      <c r="T49" s="17">
        <v>0</v>
      </c>
    </row>
    <row r="50" spans="1:20" ht="20.100000000000001" hidden="1" customHeight="1">
      <c r="A50" s="16" t="s">
        <v>58</v>
      </c>
      <c r="B50" s="16" t="s">
        <v>67</v>
      </c>
      <c r="C50" s="16" t="s">
        <v>59</v>
      </c>
      <c r="D50" s="16" t="s">
        <v>110</v>
      </c>
      <c r="E50" s="16"/>
      <c r="F50" s="43"/>
      <c r="G50" s="43"/>
      <c r="H50" s="43"/>
      <c r="I50" s="43">
        <v>0</v>
      </c>
      <c r="J50" s="17">
        <v>0</v>
      </c>
      <c r="K50" s="18">
        <v>0</v>
      </c>
      <c r="L50" s="43">
        <v>0</v>
      </c>
      <c r="M50" s="17">
        <v>0</v>
      </c>
      <c r="N50" s="18">
        <v>0</v>
      </c>
      <c r="O50" s="43">
        <v>0</v>
      </c>
      <c r="P50" s="43">
        <v>0</v>
      </c>
      <c r="Q50" s="43">
        <v>0</v>
      </c>
      <c r="R50" s="17">
        <v>0</v>
      </c>
      <c r="S50" s="18">
        <v>0</v>
      </c>
      <c r="T50" s="17">
        <v>0</v>
      </c>
    </row>
    <row r="51" spans="1:20" ht="20.100000000000001" hidden="1" customHeight="1">
      <c r="A51" s="16" t="s">
        <v>58</v>
      </c>
      <c r="B51" s="16" t="s">
        <v>67</v>
      </c>
      <c r="C51" s="16" t="s">
        <v>65</v>
      </c>
      <c r="D51" s="16" t="s">
        <v>110</v>
      </c>
      <c r="E51" s="16"/>
      <c r="F51" s="43"/>
      <c r="G51" s="43"/>
      <c r="H51" s="43"/>
      <c r="I51" s="43">
        <v>0</v>
      </c>
      <c r="J51" s="17">
        <v>0</v>
      </c>
      <c r="K51" s="18">
        <v>0</v>
      </c>
      <c r="L51" s="43">
        <v>0</v>
      </c>
      <c r="M51" s="17">
        <v>0</v>
      </c>
      <c r="N51" s="18">
        <v>0</v>
      </c>
      <c r="O51" s="43">
        <v>0</v>
      </c>
      <c r="P51" s="43">
        <v>0</v>
      </c>
      <c r="Q51" s="43">
        <v>0</v>
      </c>
      <c r="R51" s="17">
        <v>0</v>
      </c>
      <c r="S51" s="18">
        <v>0</v>
      </c>
      <c r="T51" s="17">
        <v>0</v>
      </c>
    </row>
    <row r="52" spans="1:20" ht="20.100000000000001" hidden="1" customHeight="1">
      <c r="A52" s="16" t="s">
        <v>58</v>
      </c>
      <c r="B52" s="16" t="s">
        <v>67</v>
      </c>
      <c r="C52" s="16" t="s">
        <v>68</v>
      </c>
      <c r="D52" s="16" t="s">
        <v>110</v>
      </c>
      <c r="E52" s="16"/>
      <c r="F52" s="43"/>
      <c r="G52" s="43"/>
      <c r="H52" s="43"/>
      <c r="I52" s="43">
        <v>0</v>
      </c>
      <c r="J52" s="17">
        <v>0</v>
      </c>
      <c r="K52" s="18">
        <v>0</v>
      </c>
      <c r="L52" s="43">
        <v>0</v>
      </c>
      <c r="M52" s="17">
        <v>0</v>
      </c>
      <c r="N52" s="18">
        <v>0</v>
      </c>
      <c r="O52" s="43">
        <v>0</v>
      </c>
      <c r="P52" s="43">
        <v>0</v>
      </c>
      <c r="Q52" s="43">
        <v>0</v>
      </c>
      <c r="R52" s="17">
        <v>0</v>
      </c>
      <c r="S52" s="18">
        <v>0</v>
      </c>
      <c r="T52" s="17">
        <v>0</v>
      </c>
    </row>
    <row r="53" spans="1:20" ht="20.100000000000001" hidden="1" customHeight="1">
      <c r="A53" s="16" t="s">
        <v>104</v>
      </c>
      <c r="B53" s="16" t="s">
        <v>79</v>
      </c>
      <c r="C53" s="16" t="s">
        <v>59</v>
      </c>
      <c r="D53" s="16" t="s">
        <v>110</v>
      </c>
      <c r="E53" s="16"/>
      <c r="F53" s="43"/>
      <c r="G53" s="43"/>
      <c r="H53" s="43"/>
      <c r="I53" s="43">
        <v>0</v>
      </c>
      <c r="J53" s="17">
        <v>0</v>
      </c>
      <c r="K53" s="18">
        <v>0</v>
      </c>
      <c r="L53" s="43">
        <v>0</v>
      </c>
      <c r="M53" s="17">
        <v>0</v>
      </c>
      <c r="N53" s="18">
        <v>0</v>
      </c>
      <c r="O53" s="43">
        <v>0</v>
      </c>
      <c r="P53" s="43">
        <v>0</v>
      </c>
      <c r="Q53" s="43">
        <v>0</v>
      </c>
      <c r="R53" s="17">
        <v>0</v>
      </c>
      <c r="S53" s="18">
        <v>0</v>
      </c>
      <c r="T53" s="17">
        <v>0</v>
      </c>
    </row>
    <row r="54" spans="1:20" ht="20.100000000000001" hidden="1" customHeight="1">
      <c r="A54" s="16" t="s">
        <v>77</v>
      </c>
      <c r="B54" s="16" t="s">
        <v>64</v>
      </c>
      <c r="C54" s="16" t="s">
        <v>64</v>
      </c>
      <c r="D54" s="16" t="s">
        <v>110</v>
      </c>
      <c r="E54" s="16"/>
      <c r="F54" s="43"/>
      <c r="G54" s="43"/>
      <c r="H54" s="43"/>
      <c r="I54" s="43">
        <v>0</v>
      </c>
      <c r="J54" s="17">
        <v>0</v>
      </c>
      <c r="K54" s="18">
        <v>0</v>
      </c>
      <c r="L54" s="43">
        <v>0</v>
      </c>
      <c r="M54" s="17">
        <v>0</v>
      </c>
      <c r="N54" s="18">
        <v>0</v>
      </c>
      <c r="O54" s="43">
        <v>0</v>
      </c>
      <c r="P54" s="43">
        <v>0</v>
      </c>
      <c r="Q54" s="43">
        <v>0</v>
      </c>
      <c r="R54" s="17">
        <v>0</v>
      </c>
      <c r="S54" s="18">
        <v>0</v>
      </c>
      <c r="T54" s="17">
        <v>0</v>
      </c>
    </row>
    <row r="55" spans="1:20" ht="20.100000000000001" hidden="1" customHeight="1">
      <c r="A55" s="16" t="s">
        <v>77</v>
      </c>
      <c r="B55" s="16" t="s">
        <v>64</v>
      </c>
      <c r="C55" s="16" t="s">
        <v>67</v>
      </c>
      <c r="D55" s="16" t="s">
        <v>110</v>
      </c>
      <c r="E55" s="16"/>
      <c r="F55" s="43"/>
      <c r="G55" s="43"/>
      <c r="H55" s="43"/>
      <c r="I55" s="43">
        <v>0</v>
      </c>
      <c r="J55" s="17">
        <v>0</v>
      </c>
      <c r="K55" s="18">
        <v>0</v>
      </c>
      <c r="L55" s="43">
        <v>0</v>
      </c>
      <c r="M55" s="17">
        <v>0</v>
      </c>
      <c r="N55" s="18">
        <v>0</v>
      </c>
      <c r="O55" s="43">
        <v>0</v>
      </c>
      <c r="P55" s="43">
        <v>0</v>
      </c>
      <c r="Q55" s="43">
        <v>0</v>
      </c>
      <c r="R55" s="17">
        <v>0</v>
      </c>
      <c r="S55" s="18">
        <v>0</v>
      </c>
      <c r="T55" s="17">
        <v>0</v>
      </c>
    </row>
    <row r="56" spans="1:20" ht="20.100000000000001" hidden="1" customHeight="1">
      <c r="A56" s="16" t="s">
        <v>84</v>
      </c>
      <c r="B56" s="16" t="s">
        <v>105</v>
      </c>
      <c r="C56" s="16" t="s">
        <v>62</v>
      </c>
      <c r="D56" s="16" t="s">
        <v>110</v>
      </c>
      <c r="E56" s="16"/>
      <c r="F56" s="43"/>
      <c r="G56" s="43"/>
      <c r="H56" s="43"/>
      <c r="I56" s="43">
        <v>0</v>
      </c>
      <c r="J56" s="17">
        <v>0</v>
      </c>
      <c r="K56" s="18">
        <v>0</v>
      </c>
      <c r="L56" s="43">
        <v>0</v>
      </c>
      <c r="M56" s="17">
        <v>0</v>
      </c>
      <c r="N56" s="18">
        <v>0</v>
      </c>
      <c r="O56" s="43">
        <v>0</v>
      </c>
      <c r="P56" s="43">
        <v>0</v>
      </c>
      <c r="Q56" s="43">
        <v>0</v>
      </c>
      <c r="R56" s="17">
        <v>0</v>
      </c>
      <c r="S56" s="18">
        <v>0</v>
      </c>
      <c r="T56" s="17">
        <v>0</v>
      </c>
    </row>
    <row r="57" spans="1:20" ht="20.100000000000001" hidden="1" customHeight="1">
      <c r="A57" s="16" t="s">
        <v>100</v>
      </c>
      <c r="B57" s="16" t="s">
        <v>62</v>
      </c>
      <c r="C57" s="16" t="s">
        <v>60</v>
      </c>
      <c r="D57" s="16" t="s">
        <v>110</v>
      </c>
      <c r="E57" s="16"/>
      <c r="F57" s="43"/>
      <c r="G57" s="43"/>
      <c r="H57" s="43"/>
      <c r="I57" s="43">
        <v>0</v>
      </c>
      <c r="J57" s="17">
        <v>0</v>
      </c>
      <c r="K57" s="18">
        <v>0</v>
      </c>
      <c r="L57" s="43">
        <v>0</v>
      </c>
      <c r="M57" s="17">
        <v>0</v>
      </c>
      <c r="N57" s="18">
        <v>0</v>
      </c>
      <c r="O57" s="43">
        <v>0</v>
      </c>
      <c r="P57" s="43">
        <v>0</v>
      </c>
      <c r="Q57" s="43">
        <v>0</v>
      </c>
      <c r="R57" s="17">
        <v>0</v>
      </c>
      <c r="S57" s="18">
        <v>0</v>
      </c>
      <c r="T57" s="17">
        <v>0</v>
      </c>
    </row>
    <row r="58" spans="1:20" ht="20.100000000000001" hidden="1" customHeight="1">
      <c r="A58" s="16"/>
      <c r="B58" s="16"/>
      <c r="C58" s="16"/>
      <c r="D58" s="16" t="s">
        <v>111</v>
      </c>
      <c r="E58" s="16"/>
      <c r="F58" s="43"/>
      <c r="G58" s="43"/>
      <c r="H58" s="43"/>
      <c r="I58" s="43">
        <v>0</v>
      </c>
      <c r="J58" s="17">
        <v>0</v>
      </c>
      <c r="K58" s="18">
        <v>0</v>
      </c>
      <c r="L58" s="43">
        <v>0</v>
      </c>
      <c r="M58" s="17">
        <v>0</v>
      </c>
      <c r="N58" s="18">
        <v>0</v>
      </c>
      <c r="O58" s="43">
        <v>0</v>
      </c>
      <c r="P58" s="43">
        <v>0</v>
      </c>
      <c r="Q58" s="43">
        <v>0</v>
      </c>
      <c r="R58" s="17">
        <v>0</v>
      </c>
      <c r="S58" s="18">
        <v>0</v>
      </c>
      <c r="T58" s="17">
        <v>0</v>
      </c>
    </row>
    <row r="59" spans="1:20" ht="20.100000000000001" hidden="1" customHeight="1">
      <c r="A59" s="16" t="s">
        <v>58</v>
      </c>
      <c r="B59" s="16" t="s">
        <v>67</v>
      </c>
      <c r="C59" s="16" t="s">
        <v>60</v>
      </c>
      <c r="D59" s="16" t="s">
        <v>112</v>
      </c>
      <c r="E59" s="16"/>
      <c r="F59" s="43"/>
      <c r="G59" s="43"/>
      <c r="H59" s="43"/>
      <c r="I59" s="43">
        <v>0</v>
      </c>
      <c r="J59" s="17">
        <v>0</v>
      </c>
      <c r="K59" s="18">
        <v>0</v>
      </c>
      <c r="L59" s="43">
        <v>0</v>
      </c>
      <c r="M59" s="17">
        <v>0</v>
      </c>
      <c r="N59" s="18">
        <v>0</v>
      </c>
      <c r="O59" s="43">
        <v>0</v>
      </c>
      <c r="P59" s="43">
        <v>0</v>
      </c>
      <c r="Q59" s="43">
        <v>0</v>
      </c>
      <c r="R59" s="17">
        <v>0</v>
      </c>
      <c r="S59" s="18">
        <v>0</v>
      </c>
      <c r="T59" s="17">
        <v>0</v>
      </c>
    </row>
    <row r="60" spans="1:20" ht="20.100000000000001" hidden="1" customHeight="1">
      <c r="A60" s="16" t="s">
        <v>58</v>
      </c>
      <c r="B60" s="16" t="s">
        <v>67</v>
      </c>
      <c r="C60" s="16" t="s">
        <v>62</v>
      </c>
      <c r="D60" s="16" t="s">
        <v>112</v>
      </c>
      <c r="E60" s="16"/>
      <c r="F60" s="43"/>
      <c r="G60" s="43"/>
      <c r="H60" s="43"/>
      <c r="I60" s="43">
        <v>0</v>
      </c>
      <c r="J60" s="17">
        <v>0</v>
      </c>
      <c r="K60" s="18">
        <v>0</v>
      </c>
      <c r="L60" s="43">
        <v>0</v>
      </c>
      <c r="M60" s="17">
        <v>0</v>
      </c>
      <c r="N60" s="18">
        <v>0</v>
      </c>
      <c r="O60" s="43">
        <v>0</v>
      </c>
      <c r="P60" s="43">
        <v>0</v>
      </c>
      <c r="Q60" s="43">
        <v>0</v>
      </c>
      <c r="R60" s="17">
        <v>0</v>
      </c>
      <c r="S60" s="18">
        <v>0</v>
      </c>
      <c r="T60" s="17">
        <v>0</v>
      </c>
    </row>
    <row r="61" spans="1:20" ht="20.100000000000001" hidden="1" customHeight="1">
      <c r="A61" s="16" t="s">
        <v>58</v>
      </c>
      <c r="B61" s="16" t="s">
        <v>67</v>
      </c>
      <c r="C61" s="16" t="s">
        <v>65</v>
      </c>
      <c r="D61" s="16" t="s">
        <v>112</v>
      </c>
      <c r="E61" s="16"/>
      <c r="F61" s="43"/>
      <c r="G61" s="43"/>
      <c r="H61" s="43"/>
      <c r="I61" s="43">
        <v>0</v>
      </c>
      <c r="J61" s="17">
        <v>0</v>
      </c>
      <c r="K61" s="18">
        <v>0</v>
      </c>
      <c r="L61" s="43">
        <v>0</v>
      </c>
      <c r="M61" s="17">
        <v>0</v>
      </c>
      <c r="N61" s="18">
        <v>0</v>
      </c>
      <c r="O61" s="43">
        <v>0</v>
      </c>
      <c r="P61" s="43">
        <v>0</v>
      </c>
      <c r="Q61" s="43">
        <v>0</v>
      </c>
      <c r="R61" s="17">
        <v>0</v>
      </c>
      <c r="S61" s="18">
        <v>0</v>
      </c>
      <c r="T61" s="17">
        <v>0</v>
      </c>
    </row>
    <row r="62" spans="1:20" ht="20.100000000000001" hidden="1" customHeight="1">
      <c r="A62" s="16" t="s">
        <v>104</v>
      </c>
      <c r="B62" s="16" t="s">
        <v>79</v>
      </c>
      <c r="C62" s="16" t="s">
        <v>59</v>
      </c>
      <c r="D62" s="16" t="s">
        <v>112</v>
      </c>
      <c r="E62" s="16"/>
      <c r="F62" s="43"/>
      <c r="G62" s="43"/>
      <c r="H62" s="43"/>
      <c r="I62" s="43">
        <v>0</v>
      </c>
      <c r="J62" s="17">
        <v>0</v>
      </c>
      <c r="K62" s="18">
        <v>0</v>
      </c>
      <c r="L62" s="43">
        <v>0</v>
      </c>
      <c r="M62" s="17">
        <v>0</v>
      </c>
      <c r="N62" s="18">
        <v>0</v>
      </c>
      <c r="O62" s="43">
        <v>0</v>
      </c>
      <c r="P62" s="43">
        <v>0</v>
      </c>
      <c r="Q62" s="43">
        <v>0</v>
      </c>
      <c r="R62" s="17">
        <v>0</v>
      </c>
      <c r="S62" s="18">
        <v>0</v>
      </c>
      <c r="T62" s="17">
        <v>0</v>
      </c>
    </row>
    <row r="63" spans="1:20" ht="20.100000000000001" hidden="1" customHeight="1">
      <c r="A63" s="16" t="s">
        <v>77</v>
      </c>
      <c r="B63" s="16" t="s">
        <v>64</v>
      </c>
      <c r="C63" s="16" t="s">
        <v>64</v>
      </c>
      <c r="D63" s="16" t="s">
        <v>112</v>
      </c>
      <c r="E63" s="16"/>
      <c r="F63" s="43"/>
      <c r="G63" s="43"/>
      <c r="H63" s="43"/>
      <c r="I63" s="43">
        <v>0</v>
      </c>
      <c r="J63" s="17">
        <v>0</v>
      </c>
      <c r="K63" s="18">
        <v>0</v>
      </c>
      <c r="L63" s="43">
        <v>0</v>
      </c>
      <c r="M63" s="17">
        <v>0</v>
      </c>
      <c r="N63" s="18">
        <v>0</v>
      </c>
      <c r="O63" s="43">
        <v>0</v>
      </c>
      <c r="P63" s="43">
        <v>0</v>
      </c>
      <c r="Q63" s="43">
        <v>0</v>
      </c>
      <c r="R63" s="17">
        <v>0</v>
      </c>
      <c r="S63" s="18">
        <v>0</v>
      </c>
      <c r="T63" s="17">
        <v>0</v>
      </c>
    </row>
    <row r="64" spans="1:20" ht="20.100000000000001" hidden="1" customHeight="1">
      <c r="A64" s="16" t="s">
        <v>84</v>
      </c>
      <c r="B64" s="16" t="s">
        <v>105</v>
      </c>
      <c r="C64" s="16" t="s">
        <v>60</v>
      </c>
      <c r="D64" s="16" t="s">
        <v>112</v>
      </c>
      <c r="E64" s="16"/>
      <c r="F64" s="43"/>
      <c r="G64" s="43"/>
      <c r="H64" s="43"/>
      <c r="I64" s="43">
        <v>0</v>
      </c>
      <c r="J64" s="17">
        <v>0</v>
      </c>
      <c r="K64" s="18">
        <v>0</v>
      </c>
      <c r="L64" s="43">
        <v>0</v>
      </c>
      <c r="M64" s="17">
        <v>0</v>
      </c>
      <c r="N64" s="18">
        <v>0</v>
      </c>
      <c r="O64" s="43">
        <v>0</v>
      </c>
      <c r="P64" s="43">
        <v>0</v>
      </c>
      <c r="Q64" s="43">
        <v>0</v>
      </c>
      <c r="R64" s="17">
        <v>0</v>
      </c>
      <c r="S64" s="18">
        <v>0</v>
      </c>
      <c r="T64" s="17">
        <v>0</v>
      </c>
    </row>
    <row r="65" spans="1:20" ht="20.100000000000001" hidden="1" customHeight="1">
      <c r="A65" s="16" t="s">
        <v>84</v>
      </c>
      <c r="B65" s="16" t="s">
        <v>105</v>
      </c>
      <c r="C65" s="16" t="s">
        <v>59</v>
      </c>
      <c r="D65" s="16" t="s">
        <v>112</v>
      </c>
      <c r="E65" s="16"/>
      <c r="F65" s="43"/>
      <c r="G65" s="43"/>
      <c r="H65" s="43"/>
      <c r="I65" s="43">
        <v>0</v>
      </c>
      <c r="J65" s="17">
        <v>0</v>
      </c>
      <c r="K65" s="18">
        <v>0</v>
      </c>
      <c r="L65" s="43">
        <v>0</v>
      </c>
      <c r="M65" s="17">
        <v>0</v>
      </c>
      <c r="N65" s="18">
        <v>0</v>
      </c>
      <c r="O65" s="43">
        <v>0</v>
      </c>
      <c r="P65" s="43">
        <v>0</v>
      </c>
      <c r="Q65" s="43">
        <v>0</v>
      </c>
      <c r="R65" s="17">
        <v>0</v>
      </c>
      <c r="S65" s="18">
        <v>0</v>
      </c>
      <c r="T65" s="17">
        <v>0</v>
      </c>
    </row>
    <row r="66" spans="1:20" ht="20.100000000000001" hidden="1" customHeight="1">
      <c r="A66" s="16" t="s">
        <v>100</v>
      </c>
      <c r="B66" s="16" t="s">
        <v>62</v>
      </c>
      <c r="C66" s="16" t="s">
        <v>60</v>
      </c>
      <c r="D66" s="16" t="s">
        <v>112</v>
      </c>
      <c r="E66" s="16"/>
      <c r="F66" s="43"/>
      <c r="G66" s="43"/>
      <c r="H66" s="43"/>
      <c r="I66" s="43">
        <v>0</v>
      </c>
      <c r="J66" s="17">
        <v>0</v>
      </c>
      <c r="K66" s="18">
        <v>0</v>
      </c>
      <c r="L66" s="43">
        <v>0</v>
      </c>
      <c r="M66" s="17">
        <v>0</v>
      </c>
      <c r="N66" s="18">
        <v>0</v>
      </c>
      <c r="O66" s="43">
        <v>0</v>
      </c>
      <c r="P66" s="43">
        <v>0</v>
      </c>
      <c r="Q66" s="43">
        <v>0</v>
      </c>
      <c r="R66" s="17">
        <v>0</v>
      </c>
      <c r="S66" s="18">
        <v>0</v>
      </c>
      <c r="T66" s="17">
        <v>0</v>
      </c>
    </row>
    <row r="67" spans="1:20" ht="20.100000000000001" hidden="1" customHeight="1">
      <c r="A67" s="16"/>
      <c r="B67" s="16"/>
      <c r="C67" s="16"/>
      <c r="D67" s="16" t="s">
        <v>113</v>
      </c>
      <c r="E67" s="16"/>
      <c r="F67" s="43"/>
      <c r="G67" s="43"/>
      <c r="H67" s="43"/>
      <c r="I67" s="43">
        <v>0</v>
      </c>
      <c r="J67" s="17">
        <v>0</v>
      </c>
      <c r="K67" s="18">
        <v>0</v>
      </c>
      <c r="L67" s="43">
        <v>0</v>
      </c>
      <c r="M67" s="17">
        <v>0</v>
      </c>
      <c r="N67" s="18">
        <v>0</v>
      </c>
      <c r="O67" s="43">
        <v>0</v>
      </c>
      <c r="P67" s="43">
        <v>0</v>
      </c>
      <c r="Q67" s="43">
        <v>0</v>
      </c>
      <c r="R67" s="17">
        <v>0</v>
      </c>
      <c r="S67" s="18">
        <v>0</v>
      </c>
      <c r="T67" s="17">
        <v>0</v>
      </c>
    </row>
    <row r="68" spans="1:20" ht="20.100000000000001" hidden="1" customHeight="1">
      <c r="A68" s="16" t="s">
        <v>58</v>
      </c>
      <c r="B68" s="16" t="s">
        <v>67</v>
      </c>
      <c r="C68" s="16" t="s">
        <v>60</v>
      </c>
      <c r="D68" s="16" t="s">
        <v>114</v>
      </c>
      <c r="E68" s="16"/>
      <c r="F68" s="43"/>
      <c r="G68" s="43"/>
      <c r="H68" s="43"/>
      <c r="I68" s="43">
        <v>0</v>
      </c>
      <c r="J68" s="17">
        <v>0</v>
      </c>
      <c r="K68" s="18">
        <v>0</v>
      </c>
      <c r="L68" s="43">
        <v>0</v>
      </c>
      <c r="M68" s="17">
        <v>0</v>
      </c>
      <c r="N68" s="18">
        <v>0</v>
      </c>
      <c r="O68" s="43">
        <v>0</v>
      </c>
      <c r="P68" s="43">
        <v>0</v>
      </c>
      <c r="Q68" s="43">
        <v>0</v>
      </c>
      <c r="R68" s="17">
        <v>0</v>
      </c>
      <c r="S68" s="18">
        <v>0</v>
      </c>
      <c r="T68" s="17">
        <v>0</v>
      </c>
    </row>
    <row r="69" spans="1:20" ht="20.100000000000001" hidden="1" customHeight="1">
      <c r="A69" s="16" t="s">
        <v>58</v>
      </c>
      <c r="B69" s="16" t="s">
        <v>67</v>
      </c>
      <c r="C69" s="16" t="s">
        <v>62</v>
      </c>
      <c r="D69" s="16" t="s">
        <v>114</v>
      </c>
      <c r="E69" s="16"/>
      <c r="F69" s="43"/>
      <c r="G69" s="43"/>
      <c r="H69" s="43"/>
      <c r="I69" s="43">
        <v>0</v>
      </c>
      <c r="J69" s="17">
        <v>0</v>
      </c>
      <c r="K69" s="18">
        <v>0</v>
      </c>
      <c r="L69" s="43">
        <v>0</v>
      </c>
      <c r="M69" s="17">
        <v>0</v>
      </c>
      <c r="N69" s="18">
        <v>0</v>
      </c>
      <c r="O69" s="43">
        <v>0</v>
      </c>
      <c r="P69" s="43">
        <v>0</v>
      </c>
      <c r="Q69" s="43">
        <v>0</v>
      </c>
      <c r="R69" s="17">
        <v>0</v>
      </c>
      <c r="S69" s="18">
        <v>0</v>
      </c>
      <c r="T69" s="17">
        <v>0</v>
      </c>
    </row>
    <row r="70" spans="1:20" ht="20.100000000000001" hidden="1" customHeight="1">
      <c r="A70" s="16" t="s">
        <v>58</v>
      </c>
      <c r="B70" s="16" t="s">
        <v>67</v>
      </c>
      <c r="C70" s="16" t="s">
        <v>68</v>
      </c>
      <c r="D70" s="16" t="s">
        <v>114</v>
      </c>
      <c r="E70" s="16"/>
      <c r="F70" s="43"/>
      <c r="G70" s="43"/>
      <c r="H70" s="43"/>
      <c r="I70" s="43">
        <v>0</v>
      </c>
      <c r="J70" s="17">
        <v>0</v>
      </c>
      <c r="K70" s="18">
        <v>0</v>
      </c>
      <c r="L70" s="43">
        <v>0</v>
      </c>
      <c r="M70" s="17">
        <v>0</v>
      </c>
      <c r="N70" s="18">
        <v>0</v>
      </c>
      <c r="O70" s="43">
        <v>0</v>
      </c>
      <c r="P70" s="43">
        <v>0</v>
      </c>
      <c r="Q70" s="43">
        <v>0</v>
      </c>
      <c r="R70" s="17">
        <v>0</v>
      </c>
      <c r="S70" s="18">
        <v>0</v>
      </c>
      <c r="T70" s="17">
        <v>0</v>
      </c>
    </row>
    <row r="71" spans="1:20" ht="20.100000000000001" hidden="1" customHeight="1">
      <c r="A71" s="16" t="s">
        <v>104</v>
      </c>
      <c r="B71" s="16" t="s">
        <v>79</v>
      </c>
      <c r="C71" s="16" t="s">
        <v>59</v>
      </c>
      <c r="D71" s="16" t="s">
        <v>114</v>
      </c>
      <c r="E71" s="16"/>
      <c r="F71" s="43"/>
      <c r="G71" s="43"/>
      <c r="H71" s="43"/>
      <c r="I71" s="43">
        <v>0</v>
      </c>
      <c r="J71" s="17">
        <v>0</v>
      </c>
      <c r="K71" s="18">
        <v>0</v>
      </c>
      <c r="L71" s="43">
        <v>0</v>
      </c>
      <c r="M71" s="17">
        <v>0</v>
      </c>
      <c r="N71" s="18">
        <v>0</v>
      </c>
      <c r="O71" s="43">
        <v>0</v>
      </c>
      <c r="P71" s="43">
        <v>0</v>
      </c>
      <c r="Q71" s="43">
        <v>0</v>
      </c>
      <c r="R71" s="17">
        <v>0</v>
      </c>
      <c r="S71" s="18">
        <v>0</v>
      </c>
      <c r="T71" s="17">
        <v>0</v>
      </c>
    </row>
    <row r="72" spans="1:20" ht="20.100000000000001" hidden="1" customHeight="1">
      <c r="A72" s="16" t="s">
        <v>77</v>
      </c>
      <c r="B72" s="16" t="s">
        <v>64</v>
      </c>
      <c r="C72" s="16" t="s">
        <v>64</v>
      </c>
      <c r="D72" s="16" t="s">
        <v>114</v>
      </c>
      <c r="E72" s="16"/>
      <c r="F72" s="43"/>
      <c r="G72" s="43"/>
      <c r="H72" s="43"/>
      <c r="I72" s="43">
        <v>0</v>
      </c>
      <c r="J72" s="17">
        <v>0</v>
      </c>
      <c r="K72" s="18">
        <v>0</v>
      </c>
      <c r="L72" s="43">
        <v>0</v>
      </c>
      <c r="M72" s="17">
        <v>0</v>
      </c>
      <c r="N72" s="18">
        <v>0</v>
      </c>
      <c r="O72" s="43">
        <v>0</v>
      </c>
      <c r="P72" s="43">
        <v>0</v>
      </c>
      <c r="Q72" s="43">
        <v>0</v>
      </c>
      <c r="R72" s="17">
        <v>0</v>
      </c>
      <c r="S72" s="18">
        <v>0</v>
      </c>
      <c r="T72" s="17">
        <v>0</v>
      </c>
    </row>
    <row r="73" spans="1:20" ht="20.100000000000001" hidden="1" customHeight="1">
      <c r="A73" s="16" t="s">
        <v>84</v>
      </c>
      <c r="B73" s="16" t="s">
        <v>105</v>
      </c>
      <c r="C73" s="16" t="s">
        <v>60</v>
      </c>
      <c r="D73" s="16" t="s">
        <v>114</v>
      </c>
      <c r="E73" s="16"/>
      <c r="F73" s="43"/>
      <c r="G73" s="43"/>
      <c r="H73" s="43"/>
      <c r="I73" s="43">
        <v>0</v>
      </c>
      <c r="J73" s="17">
        <v>0</v>
      </c>
      <c r="K73" s="18">
        <v>0</v>
      </c>
      <c r="L73" s="43">
        <v>0</v>
      </c>
      <c r="M73" s="17">
        <v>0</v>
      </c>
      <c r="N73" s="18">
        <v>0</v>
      </c>
      <c r="O73" s="43">
        <v>0</v>
      </c>
      <c r="P73" s="43">
        <v>0</v>
      </c>
      <c r="Q73" s="43">
        <v>0</v>
      </c>
      <c r="R73" s="17">
        <v>0</v>
      </c>
      <c r="S73" s="18">
        <v>0</v>
      </c>
      <c r="T73" s="17">
        <v>0</v>
      </c>
    </row>
    <row r="74" spans="1:20" ht="20.100000000000001" hidden="1" customHeight="1">
      <c r="A74" s="16" t="s">
        <v>84</v>
      </c>
      <c r="B74" s="16" t="s">
        <v>105</v>
      </c>
      <c r="C74" s="16" t="s">
        <v>59</v>
      </c>
      <c r="D74" s="16" t="s">
        <v>114</v>
      </c>
      <c r="E74" s="16"/>
      <c r="F74" s="43"/>
      <c r="G74" s="43"/>
      <c r="H74" s="43"/>
      <c r="I74" s="43">
        <v>0</v>
      </c>
      <c r="J74" s="17">
        <v>0</v>
      </c>
      <c r="K74" s="18">
        <v>0</v>
      </c>
      <c r="L74" s="43">
        <v>0</v>
      </c>
      <c r="M74" s="17">
        <v>0</v>
      </c>
      <c r="N74" s="18">
        <v>0</v>
      </c>
      <c r="O74" s="43">
        <v>0</v>
      </c>
      <c r="P74" s="43">
        <v>0</v>
      </c>
      <c r="Q74" s="43">
        <v>0</v>
      </c>
      <c r="R74" s="17">
        <v>0</v>
      </c>
      <c r="S74" s="18">
        <v>0</v>
      </c>
      <c r="T74" s="17">
        <v>0</v>
      </c>
    </row>
    <row r="75" spans="1:20" ht="20.100000000000001" hidden="1" customHeight="1">
      <c r="A75" s="16" t="s">
        <v>100</v>
      </c>
      <c r="B75" s="16" t="s">
        <v>62</v>
      </c>
      <c r="C75" s="16" t="s">
        <v>60</v>
      </c>
      <c r="D75" s="16" t="s">
        <v>114</v>
      </c>
      <c r="E75" s="16"/>
      <c r="F75" s="43"/>
      <c r="G75" s="43"/>
      <c r="H75" s="43"/>
      <c r="I75" s="43">
        <v>0</v>
      </c>
      <c r="J75" s="17">
        <v>0</v>
      </c>
      <c r="K75" s="18">
        <v>0</v>
      </c>
      <c r="L75" s="43">
        <v>0</v>
      </c>
      <c r="M75" s="17">
        <v>0</v>
      </c>
      <c r="N75" s="18">
        <v>0</v>
      </c>
      <c r="O75" s="43">
        <v>0</v>
      </c>
      <c r="P75" s="43">
        <v>0</v>
      </c>
      <c r="Q75" s="43">
        <v>0</v>
      </c>
      <c r="R75" s="17">
        <v>0</v>
      </c>
      <c r="S75" s="18">
        <v>0</v>
      </c>
      <c r="T75" s="17">
        <v>0</v>
      </c>
    </row>
    <row r="76" spans="1:20" ht="20.100000000000001" hidden="1" customHeight="1">
      <c r="A76" s="16"/>
      <c r="B76" s="16"/>
      <c r="C76" s="16"/>
      <c r="D76" s="16" t="s">
        <v>115</v>
      </c>
      <c r="E76" s="16"/>
      <c r="F76" s="43"/>
      <c r="G76" s="43"/>
      <c r="H76" s="43"/>
      <c r="I76" s="43">
        <v>0</v>
      </c>
      <c r="J76" s="17">
        <v>0</v>
      </c>
      <c r="K76" s="18">
        <v>0</v>
      </c>
      <c r="L76" s="43">
        <v>0</v>
      </c>
      <c r="M76" s="17">
        <v>0</v>
      </c>
      <c r="N76" s="18">
        <v>0</v>
      </c>
      <c r="O76" s="43">
        <v>0</v>
      </c>
      <c r="P76" s="43">
        <v>0</v>
      </c>
      <c r="Q76" s="43">
        <v>0</v>
      </c>
      <c r="R76" s="17">
        <v>0</v>
      </c>
      <c r="S76" s="18">
        <v>0</v>
      </c>
      <c r="T76" s="17">
        <v>0</v>
      </c>
    </row>
    <row r="77" spans="1:20" ht="20.100000000000001" hidden="1" customHeight="1">
      <c r="A77" s="16" t="s">
        <v>58</v>
      </c>
      <c r="B77" s="16" t="s">
        <v>67</v>
      </c>
      <c r="C77" s="16" t="s">
        <v>60</v>
      </c>
      <c r="D77" s="16" t="s">
        <v>116</v>
      </c>
      <c r="E77" s="16"/>
      <c r="F77" s="43"/>
      <c r="G77" s="43"/>
      <c r="H77" s="43"/>
      <c r="I77" s="43">
        <v>0</v>
      </c>
      <c r="J77" s="17">
        <v>0</v>
      </c>
      <c r="K77" s="18">
        <v>0</v>
      </c>
      <c r="L77" s="43">
        <v>0</v>
      </c>
      <c r="M77" s="17">
        <v>0</v>
      </c>
      <c r="N77" s="18">
        <v>0</v>
      </c>
      <c r="O77" s="43">
        <v>0</v>
      </c>
      <c r="P77" s="43">
        <v>0</v>
      </c>
      <c r="Q77" s="43">
        <v>0</v>
      </c>
      <c r="R77" s="17">
        <v>0</v>
      </c>
      <c r="S77" s="18">
        <v>0</v>
      </c>
      <c r="T77" s="17">
        <v>0</v>
      </c>
    </row>
    <row r="78" spans="1:20" ht="20.100000000000001" hidden="1" customHeight="1">
      <c r="A78" s="16" t="s">
        <v>58</v>
      </c>
      <c r="B78" s="16" t="s">
        <v>67</v>
      </c>
      <c r="C78" s="16" t="s">
        <v>62</v>
      </c>
      <c r="D78" s="16" t="s">
        <v>116</v>
      </c>
      <c r="E78" s="16"/>
      <c r="F78" s="43"/>
      <c r="G78" s="43"/>
      <c r="H78" s="43"/>
      <c r="I78" s="43">
        <v>0</v>
      </c>
      <c r="J78" s="17">
        <v>0</v>
      </c>
      <c r="K78" s="18">
        <v>0</v>
      </c>
      <c r="L78" s="43">
        <v>0</v>
      </c>
      <c r="M78" s="17">
        <v>0</v>
      </c>
      <c r="N78" s="18">
        <v>0</v>
      </c>
      <c r="O78" s="43">
        <v>0</v>
      </c>
      <c r="P78" s="43">
        <v>0</v>
      </c>
      <c r="Q78" s="43">
        <v>0</v>
      </c>
      <c r="R78" s="17">
        <v>0</v>
      </c>
      <c r="S78" s="18">
        <v>0</v>
      </c>
      <c r="T78" s="17">
        <v>0</v>
      </c>
    </row>
    <row r="79" spans="1:20" ht="20.100000000000001" hidden="1" customHeight="1">
      <c r="A79" s="16" t="s">
        <v>58</v>
      </c>
      <c r="B79" s="16" t="s">
        <v>67</v>
      </c>
      <c r="C79" s="16" t="s">
        <v>65</v>
      </c>
      <c r="D79" s="16" t="s">
        <v>116</v>
      </c>
      <c r="E79" s="16"/>
      <c r="F79" s="43"/>
      <c r="G79" s="43"/>
      <c r="H79" s="43"/>
      <c r="I79" s="43">
        <v>0</v>
      </c>
      <c r="J79" s="17">
        <v>0</v>
      </c>
      <c r="K79" s="18">
        <v>0</v>
      </c>
      <c r="L79" s="43">
        <v>0</v>
      </c>
      <c r="M79" s="17">
        <v>0</v>
      </c>
      <c r="N79" s="18">
        <v>0</v>
      </c>
      <c r="O79" s="43">
        <v>0</v>
      </c>
      <c r="P79" s="43">
        <v>0</v>
      </c>
      <c r="Q79" s="43">
        <v>0</v>
      </c>
      <c r="R79" s="17">
        <v>0</v>
      </c>
      <c r="S79" s="18">
        <v>0</v>
      </c>
      <c r="T79" s="17">
        <v>0</v>
      </c>
    </row>
    <row r="80" spans="1:20" ht="20.100000000000001" hidden="1" customHeight="1">
      <c r="A80" s="16" t="s">
        <v>104</v>
      </c>
      <c r="B80" s="16" t="s">
        <v>79</v>
      </c>
      <c r="C80" s="16" t="s">
        <v>59</v>
      </c>
      <c r="D80" s="16" t="s">
        <v>116</v>
      </c>
      <c r="E80" s="16"/>
      <c r="F80" s="43"/>
      <c r="G80" s="43"/>
      <c r="H80" s="43"/>
      <c r="I80" s="43">
        <v>0</v>
      </c>
      <c r="J80" s="17">
        <v>0</v>
      </c>
      <c r="K80" s="18">
        <v>0</v>
      </c>
      <c r="L80" s="43">
        <v>0</v>
      </c>
      <c r="M80" s="17">
        <v>0</v>
      </c>
      <c r="N80" s="18">
        <v>0</v>
      </c>
      <c r="O80" s="43">
        <v>0</v>
      </c>
      <c r="P80" s="43">
        <v>0</v>
      </c>
      <c r="Q80" s="43">
        <v>0</v>
      </c>
      <c r="R80" s="17">
        <v>0</v>
      </c>
      <c r="S80" s="18">
        <v>0</v>
      </c>
      <c r="T80" s="17">
        <v>0</v>
      </c>
    </row>
    <row r="81" spans="1:20" ht="20.100000000000001" hidden="1" customHeight="1">
      <c r="A81" s="16" t="s">
        <v>77</v>
      </c>
      <c r="B81" s="16" t="s">
        <v>64</v>
      </c>
      <c r="C81" s="16" t="s">
        <v>64</v>
      </c>
      <c r="D81" s="16" t="s">
        <v>116</v>
      </c>
      <c r="E81" s="16"/>
      <c r="F81" s="43"/>
      <c r="G81" s="43"/>
      <c r="H81" s="43"/>
      <c r="I81" s="43">
        <v>0</v>
      </c>
      <c r="J81" s="17">
        <v>0</v>
      </c>
      <c r="K81" s="18">
        <v>0</v>
      </c>
      <c r="L81" s="43">
        <v>0</v>
      </c>
      <c r="M81" s="17">
        <v>0</v>
      </c>
      <c r="N81" s="18">
        <v>0</v>
      </c>
      <c r="O81" s="43">
        <v>0</v>
      </c>
      <c r="P81" s="43">
        <v>0</v>
      </c>
      <c r="Q81" s="43">
        <v>0</v>
      </c>
      <c r="R81" s="17">
        <v>0</v>
      </c>
      <c r="S81" s="18">
        <v>0</v>
      </c>
      <c r="T81" s="17">
        <v>0</v>
      </c>
    </row>
    <row r="82" spans="1:20" ht="20.100000000000001" hidden="1" customHeight="1">
      <c r="A82" s="16" t="s">
        <v>84</v>
      </c>
      <c r="B82" s="16" t="s">
        <v>105</v>
      </c>
      <c r="C82" s="16" t="s">
        <v>60</v>
      </c>
      <c r="D82" s="16" t="s">
        <v>116</v>
      </c>
      <c r="E82" s="16"/>
      <c r="F82" s="43"/>
      <c r="G82" s="43"/>
      <c r="H82" s="43"/>
      <c r="I82" s="43">
        <v>0</v>
      </c>
      <c r="J82" s="17">
        <v>0</v>
      </c>
      <c r="K82" s="18">
        <v>0</v>
      </c>
      <c r="L82" s="43">
        <v>0</v>
      </c>
      <c r="M82" s="17">
        <v>0</v>
      </c>
      <c r="N82" s="18">
        <v>0</v>
      </c>
      <c r="O82" s="43">
        <v>0</v>
      </c>
      <c r="P82" s="43">
        <v>0</v>
      </c>
      <c r="Q82" s="43">
        <v>0</v>
      </c>
      <c r="R82" s="17">
        <v>0</v>
      </c>
      <c r="S82" s="18">
        <v>0</v>
      </c>
      <c r="T82" s="17">
        <v>0</v>
      </c>
    </row>
    <row r="83" spans="1:20" ht="20.100000000000001" hidden="1" customHeight="1">
      <c r="A83" s="16" t="s">
        <v>84</v>
      </c>
      <c r="B83" s="16" t="s">
        <v>105</v>
      </c>
      <c r="C83" s="16" t="s">
        <v>59</v>
      </c>
      <c r="D83" s="16" t="s">
        <v>116</v>
      </c>
      <c r="E83" s="16"/>
      <c r="F83" s="43"/>
      <c r="G83" s="43"/>
      <c r="H83" s="43"/>
      <c r="I83" s="43">
        <v>0</v>
      </c>
      <c r="J83" s="17">
        <v>0</v>
      </c>
      <c r="K83" s="18">
        <v>0</v>
      </c>
      <c r="L83" s="43">
        <v>0</v>
      </c>
      <c r="M83" s="17">
        <v>0</v>
      </c>
      <c r="N83" s="18">
        <v>0</v>
      </c>
      <c r="O83" s="43">
        <v>0</v>
      </c>
      <c r="P83" s="43">
        <v>0</v>
      </c>
      <c r="Q83" s="43">
        <v>0</v>
      </c>
      <c r="R83" s="17">
        <v>0</v>
      </c>
      <c r="S83" s="18">
        <v>0</v>
      </c>
      <c r="T83" s="17">
        <v>0</v>
      </c>
    </row>
    <row r="84" spans="1:20" ht="20.100000000000001" hidden="1" customHeight="1">
      <c r="A84" s="16" t="s">
        <v>100</v>
      </c>
      <c r="B84" s="16" t="s">
        <v>62</v>
      </c>
      <c r="C84" s="16" t="s">
        <v>60</v>
      </c>
      <c r="D84" s="16" t="s">
        <v>116</v>
      </c>
      <c r="E84" s="16"/>
      <c r="F84" s="43"/>
      <c r="G84" s="43"/>
      <c r="H84" s="43"/>
      <c r="I84" s="43">
        <v>0</v>
      </c>
      <c r="J84" s="17">
        <v>0</v>
      </c>
      <c r="K84" s="18">
        <v>0</v>
      </c>
      <c r="L84" s="43">
        <v>0</v>
      </c>
      <c r="M84" s="17">
        <v>0</v>
      </c>
      <c r="N84" s="18">
        <v>0</v>
      </c>
      <c r="O84" s="43">
        <v>0</v>
      </c>
      <c r="P84" s="43">
        <v>0</v>
      </c>
      <c r="Q84" s="43">
        <v>0</v>
      </c>
      <c r="R84" s="17">
        <v>0</v>
      </c>
      <c r="S84" s="18">
        <v>0</v>
      </c>
      <c r="T84" s="17">
        <v>0</v>
      </c>
    </row>
    <row r="85" spans="1:20" ht="20.100000000000001" hidden="1" customHeight="1">
      <c r="A85" s="16"/>
      <c r="B85" s="16"/>
      <c r="C85" s="16"/>
      <c r="D85" s="16" t="s">
        <v>117</v>
      </c>
      <c r="E85" s="16"/>
      <c r="F85" s="43"/>
      <c r="G85" s="43"/>
      <c r="H85" s="43"/>
      <c r="I85" s="43">
        <v>0</v>
      </c>
      <c r="J85" s="17">
        <v>0</v>
      </c>
      <c r="K85" s="18">
        <v>0</v>
      </c>
      <c r="L85" s="43">
        <v>0</v>
      </c>
      <c r="M85" s="17">
        <v>0</v>
      </c>
      <c r="N85" s="18">
        <v>0</v>
      </c>
      <c r="O85" s="43">
        <v>0</v>
      </c>
      <c r="P85" s="43">
        <v>0</v>
      </c>
      <c r="Q85" s="43">
        <v>0</v>
      </c>
      <c r="R85" s="17">
        <v>0</v>
      </c>
      <c r="S85" s="18">
        <v>0</v>
      </c>
      <c r="T85" s="17">
        <v>0</v>
      </c>
    </row>
    <row r="86" spans="1:20" ht="20.100000000000001" hidden="1" customHeight="1">
      <c r="A86" s="16" t="s">
        <v>58</v>
      </c>
      <c r="B86" s="16" t="s">
        <v>67</v>
      </c>
      <c r="C86" s="16" t="s">
        <v>60</v>
      </c>
      <c r="D86" s="16" t="s">
        <v>118</v>
      </c>
      <c r="E86" s="16"/>
      <c r="F86" s="43"/>
      <c r="G86" s="43"/>
      <c r="H86" s="43"/>
      <c r="I86" s="43">
        <v>0</v>
      </c>
      <c r="J86" s="17">
        <v>0</v>
      </c>
      <c r="K86" s="18">
        <v>0</v>
      </c>
      <c r="L86" s="43">
        <v>0</v>
      </c>
      <c r="M86" s="17">
        <v>0</v>
      </c>
      <c r="N86" s="18">
        <v>0</v>
      </c>
      <c r="O86" s="43">
        <v>0</v>
      </c>
      <c r="P86" s="43">
        <v>0</v>
      </c>
      <c r="Q86" s="43">
        <v>0</v>
      </c>
      <c r="R86" s="17">
        <v>0</v>
      </c>
      <c r="S86" s="18">
        <v>0</v>
      </c>
      <c r="T86" s="17">
        <v>0</v>
      </c>
    </row>
    <row r="87" spans="1:20" ht="20.100000000000001" hidden="1" customHeight="1">
      <c r="A87" s="16" t="s">
        <v>58</v>
      </c>
      <c r="B87" s="16" t="s">
        <v>67</v>
      </c>
      <c r="C87" s="16" t="s">
        <v>62</v>
      </c>
      <c r="D87" s="16" t="s">
        <v>118</v>
      </c>
      <c r="E87" s="16"/>
      <c r="F87" s="43"/>
      <c r="G87" s="43"/>
      <c r="H87" s="43"/>
      <c r="I87" s="43">
        <v>0</v>
      </c>
      <c r="J87" s="17">
        <v>0</v>
      </c>
      <c r="K87" s="18">
        <v>0</v>
      </c>
      <c r="L87" s="43">
        <v>0</v>
      </c>
      <c r="M87" s="17">
        <v>0</v>
      </c>
      <c r="N87" s="18">
        <v>0</v>
      </c>
      <c r="O87" s="43">
        <v>0</v>
      </c>
      <c r="P87" s="43">
        <v>0</v>
      </c>
      <c r="Q87" s="43">
        <v>0</v>
      </c>
      <c r="R87" s="17">
        <v>0</v>
      </c>
      <c r="S87" s="18">
        <v>0</v>
      </c>
      <c r="T87" s="17">
        <v>0</v>
      </c>
    </row>
    <row r="88" spans="1:20" ht="20.100000000000001" hidden="1" customHeight="1">
      <c r="A88" s="16" t="s">
        <v>104</v>
      </c>
      <c r="B88" s="16" t="s">
        <v>79</v>
      </c>
      <c r="C88" s="16" t="s">
        <v>59</v>
      </c>
      <c r="D88" s="16" t="s">
        <v>118</v>
      </c>
      <c r="E88" s="16"/>
      <c r="F88" s="43"/>
      <c r="G88" s="43"/>
      <c r="H88" s="43"/>
      <c r="I88" s="43">
        <v>0</v>
      </c>
      <c r="J88" s="17">
        <v>0</v>
      </c>
      <c r="K88" s="18">
        <v>0</v>
      </c>
      <c r="L88" s="43">
        <v>0</v>
      </c>
      <c r="M88" s="17">
        <v>0</v>
      </c>
      <c r="N88" s="18">
        <v>0</v>
      </c>
      <c r="O88" s="43">
        <v>0</v>
      </c>
      <c r="P88" s="43">
        <v>0</v>
      </c>
      <c r="Q88" s="43">
        <v>0</v>
      </c>
      <c r="R88" s="17">
        <v>0</v>
      </c>
      <c r="S88" s="18">
        <v>0</v>
      </c>
      <c r="T88" s="17">
        <v>0</v>
      </c>
    </row>
    <row r="89" spans="1:20" ht="20.100000000000001" hidden="1" customHeight="1">
      <c r="A89" s="16" t="s">
        <v>77</v>
      </c>
      <c r="B89" s="16" t="s">
        <v>64</v>
      </c>
      <c r="C89" s="16" t="s">
        <v>64</v>
      </c>
      <c r="D89" s="16" t="s">
        <v>118</v>
      </c>
      <c r="E89" s="16"/>
      <c r="F89" s="43"/>
      <c r="G89" s="43"/>
      <c r="H89" s="43"/>
      <c r="I89" s="43">
        <v>0</v>
      </c>
      <c r="J89" s="17">
        <v>0</v>
      </c>
      <c r="K89" s="18">
        <v>0</v>
      </c>
      <c r="L89" s="43">
        <v>0</v>
      </c>
      <c r="M89" s="17">
        <v>0</v>
      </c>
      <c r="N89" s="18">
        <v>0</v>
      </c>
      <c r="O89" s="43">
        <v>0</v>
      </c>
      <c r="P89" s="43">
        <v>0</v>
      </c>
      <c r="Q89" s="43">
        <v>0</v>
      </c>
      <c r="R89" s="17">
        <v>0</v>
      </c>
      <c r="S89" s="18">
        <v>0</v>
      </c>
      <c r="T89" s="17">
        <v>0</v>
      </c>
    </row>
    <row r="90" spans="1:20" ht="20.100000000000001" hidden="1" customHeight="1">
      <c r="A90" s="16" t="s">
        <v>84</v>
      </c>
      <c r="B90" s="16" t="s">
        <v>105</v>
      </c>
      <c r="C90" s="16" t="s">
        <v>60</v>
      </c>
      <c r="D90" s="16" t="s">
        <v>118</v>
      </c>
      <c r="E90" s="16"/>
      <c r="F90" s="43"/>
      <c r="G90" s="43"/>
      <c r="H90" s="43"/>
      <c r="I90" s="43">
        <v>0</v>
      </c>
      <c r="J90" s="17">
        <v>0</v>
      </c>
      <c r="K90" s="18">
        <v>0</v>
      </c>
      <c r="L90" s="43">
        <v>0</v>
      </c>
      <c r="M90" s="17">
        <v>0</v>
      </c>
      <c r="N90" s="18">
        <v>0</v>
      </c>
      <c r="O90" s="43">
        <v>0</v>
      </c>
      <c r="P90" s="43">
        <v>0</v>
      </c>
      <c r="Q90" s="43">
        <v>0</v>
      </c>
      <c r="R90" s="17">
        <v>0</v>
      </c>
      <c r="S90" s="18">
        <v>0</v>
      </c>
      <c r="T90" s="17">
        <v>0</v>
      </c>
    </row>
    <row r="91" spans="1:20" ht="20.100000000000001" hidden="1" customHeight="1">
      <c r="A91" s="16" t="s">
        <v>84</v>
      </c>
      <c r="B91" s="16" t="s">
        <v>105</v>
      </c>
      <c r="C91" s="16" t="s">
        <v>59</v>
      </c>
      <c r="D91" s="16" t="s">
        <v>118</v>
      </c>
      <c r="E91" s="16"/>
      <c r="F91" s="43"/>
      <c r="G91" s="43"/>
      <c r="H91" s="43"/>
      <c r="I91" s="43">
        <v>0</v>
      </c>
      <c r="J91" s="17">
        <v>0</v>
      </c>
      <c r="K91" s="18">
        <v>0</v>
      </c>
      <c r="L91" s="43">
        <v>0</v>
      </c>
      <c r="M91" s="17">
        <v>0</v>
      </c>
      <c r="N91" s="18">
        <v>0</v>
      </c>
      <c r="O91" s="43">
        <v>0</v>
      </c>
      <c r="P91" s="43">
        <v>0</v>
      </c>
      <c r="Q91" s="43">
        <v>0</v>
      </c>
      <c r="R91" s="17">
        <v>0</v>
      </c>
      <c r="S91" s="18">
        <v>0</v>
      </c>
      <c r="T91" s="17">
        <v>0</v>
      </c>
    </row>
    <row r="92" spans="1:20" ht="20.100000000000001" hidden="1" customHeight="1">
      <c r="A92" s="16" t="s">
        <v>100</v>
      </c>
      <c r="B92" s="16" t="s">
        <v>62</v>
      </c>
      <c r="C92" s="16" t="s">
        <v>60</v>
      </c>
      <c r="D92" s="16" t="s">
        <v>118</v>
      </c>
      <c r="E92" s="16"/>
      <c r="F92" s="43"/>
      <c r="G92" s="43"/>
      <c r="H92" s="43"/>
      <c r="I92" s="43">
        <v>0</v>
      </c>
      <c r="J92" s="17">
        <v>0</v>
      </c>
      <c r="K92" s="18">
        <v>0</v>
      </c>
      <c r="L92" s="43">
        <v>0</v>
      </c>
      <c r="M92" s="17">
        <v>0</v>
      </c>
      <c r="N92" s="18">
        <v>0</v>
      </c>
      <c r="O92" s="43">
        <v>0</v>
      </c>
      <c r="P92" s="43">
        <v>0</v>
      </c>
      <c r="Q92" s="43">
        <v>0</v>
      </c>
      <c r="R92" s="17">
        <v>0</v>
      </c>
      <c r="S92" s="18">
        <v>0</v>
      </c>
      <c r="T92" s="17">
        <v>0</v>
      </c>
    </row>
    <row r="93" spans="1:20" ht="20.100000000000001" hidden="1" customHeight="1">
      <c r="A93" s="16"/>
      <c r="B93" s="16"/>
      <c r="C93" s="16"/>
      <c r="D93" s="16" t="s">
        <v>119</v>
      </c>
      <c r="E93" s="16"/>
      <c r="F93" s="43"/>
      <c r="G93" s="43"/>
      <c r="H93" s="43"/>
      <c r="I93" s="43">
        <v>0</v>
      </c>
      <c r="J93" s="17">
        <v>0</v>
      </c>
      <c r="K93" s="18">
        <v>0</v>
      </c>
      <c r="L93" s="43">
        <v>0</v>
      </c>
      <c r="M93" s="17">
        <v>0</v>
      </c>
      <c r="N93" s="18">
        <v>0</v>
      </c>
      <c r="O93" s="43">
        <v>0</v>
      </c>
      <c r="P93" s="43">
        <v>0</v>
      </c>
      <c r="Q93" s="43">
        <v>0</v>
      </c>
      <c r="R93" s="17">
        <v>0</v>
      </c>
      <c r="S93" s="18">
        <v>0</v>
      </c>
      <c r="T93" s="17">
        <v>0</v>
      </c>
    </row>
    <row r="94" spans="1:20" ht="20.100000000000001" hidden="1" customHeight="1">
      <c r="A94" s="16" t="s">
        <v>58</v>
      </c>
      <c r="B94" s="16" t="s">
        <v>67</v>
      </c>
      <c r="C94" s="16" t="s">
        <v>107</v>
      </c>
      <c r="D94" s="16" t="s">
        <v>120</v>
      </c>
      <c r="E94" s="16"/>
      <c r="F94" s="43"/>
      <c r="G94" s="43"/>
      <c r="H94" s="43"/>
      <c r="I94" s="43">
        <v>0</v>
      </c>
      <c r="J94" s="17">
        <v>0</v>
      </c>
      <c r="K94" s="18">
        <v>0</v>
      </c>
      <c r="L94" s="43">
        <v>0</v>
      </c>
      <c r="M94" s="17">
        <v>0</v>
      </c>
      <c r="N94" s="18">
        <v>0</v>
      </c>
      <c r="O94" s="43">
        <v>0</v>
      </c>
      <c r="P94" s="43">
        <v>0</v>
      </c>
      <c r="Q94" s="43">
        <v>0</v>
      </c>
      <c r="R94" s="17">
        <v>0</v>
      </c>
      <c r="S94" s="18">
        <v>0</v>
      </c>
      <c r="T94" s="17">
        <v>0</v>
      </c>
    </row>
    <row r="95" spans="1:20" ht="20.100000000000001" hidden="1" customHeight="1">
      <c r="A95" s="16" t="s">
        <v>58</v>
      </c>
      <c r="B95" s="16" t="s">
        <v>67</v>
      </c>
      <c r="C95" s="16" t="s">
        <v>68</v>
      </c>
      <c r="D95" s="16" t="s">
        <v>120</v>
      </c>
      <c r="E95" s="16"/>
      <c r="F95" s="43"/>
      <c r="G95" s="43"/>
      <c r="H95" s="43"/>
      <c r="I95" s="43">
        <v>0</v>
      </c>
      <c r="J95" s="17">
        <v>0</v>
      </c>
      <c r="K95" s="18">
        <v>0</v>
      </c>
      <c r="L95" s="43">
        <v>0</v>
      </c>
      <c r="M95" s="17">
        <v>0</v>
      </c>
      <c r="N95" s="18">
        <v>0</v>
      </c>
      <c r="O95" s="43">
        <v>0</v>
      </c>
      <c r="P95" s="43">
        <v>0</v>
      </c>
      <c r="Q95" s="43">
        <v>0</v>
      </c>
      <c r="R95" s="17">
        <v>0</v>
      </c>
      <c r="S95" s="18">
        <v>0</v>
      </c>
      <c r="T95" s="17">
        <v>0</v>
      </c>
    </row>
    <row r="96" spans="1:20" ht="20.100000000000001" hidden="1" customHeight="1">
      <c r="A96" s="16" t="s">
        <v>77</v>
      </c>
      <c r="B96" s="16" t="s">
        <v>64</v>
      </c>
      <c r="C96" s="16" t="s">
        <v>64</v>
      </c>
      <c r="D96" s="16" t="s">
        <v>120</v>
      </c>
      <c r="E96" s="16"/>
      <c r="F96" s="43"/>
      <c r="G96" s="43"/>
      <c r="H96" s="43"/>
      <c r="I96" s="43">
        <v>0</v>
      </c>
      <c r="J96" s="17">
        <v>0</v>
      </c>
      <c r="K96" s="18">
        <v>0</v>
      </c>
      <c r="L96" s="43">
        <v>0</v>
      </c>
      <c r="M96" s="17">
        <v>0</v>
      </c>
      <c r="N96" s="18">
        <v>0</v>
      </c>
      <c r="O96" s="43">
        <v>0</v>
      </c>
      <c r="P96" s="43">
        <v>0</v>
      </c>
      <c r="Q96" s="43">
        <v>0</v>
      </c>
      <c r="R96" s="17">
        <v>0</v>
      </c>
      <c r="S96" s="18">
        <v>0</v>
      </c>
      <c r="T96" s="17">
        <v>0</v>
      </c>
    </row>
    <row r="97" spans="1:20" ht="20.100000000000001" hidden="1" customHeight="1">
      <c r="A97" s="16" t="s">
        <v>77</v>
      </c>
      <c r="B97" s="16" t="s">
        <v>64</v>
      </c>
      <c r="C97" s="16" t="s">
        <v>67</v>
      </c>
      <c r="D97" s="16" t="s">
        <v>120</v>
      </c>
      <c r="E97" s="16"/>
      <c r="F97" s="43"/>
      <c r="G97" s="43"/>
      <c r="H97" s="43"/>
      <c r="I97" s="43">
        <v>0</v>
      </c>
      <c r="J97" s="17">
        <v>0</v>
      </c>
      <c r="K97" s="18">
        <v>0</v>
      </c>
      <c r="L97" s="43">
        <v>0</v>
      </c>
      <c r="M97" s="17">
        <v>0</v>
      </c>
      <c r="N97" s="18">
        <v>0</v>
      </c>
      <c r="O97" s="43">
        <v>0</v>
      </c>
      <c r="P97" s="43">
        <v>0</v>
      </c>
      <c r="Q97" s="43">
        <v>0</v>
      </c>
      <c r="R97" s="17">
        <v>0</v>
      </c>
      <c r="S97" s="18">
        <v>0</v>
      </c>
      <c r="T97" s="17">
        <v>0</v>
      </c>
    </row>
    <row r="98" spans="1:20" ht="20.100000000000001" hidden="1" customHeight="1">
      <c r="A98" s="16" t="s">
        <v>84</v>
      </c>
      <c r="B98" s="16" t="s">
        <v>105</v>
      </c>
      <c r="C98" s="16" t="s">
        <v>62</v>
      </c>
      <c r="D98" s="16" t="s">
        <v>120</v>
      </c>
      <c r="E98" s="16"/>
      <c r="F98" s="43"/>
      <c r="G98" s="43"/>
      <c r="H98" s="43"/>
      <c r="I98" s="43">
        <v>0</v>
      </c>
      <c r="J98" s="17">
        <v>0</v>
      </c>
      <c r="K98" s="18">
        <v>0</v>
      </c>
      <c r="L98" s="43">
        <v>0</v>
      </c>
      <c r="M98" s="17">
        <v>0</v>
      </c>
      <c r="N98" s="18">
        <v>0</v>
      </c>
      <c r="O98" s="43">
        <v>0</v>
      </c>
      <c r="P98" s="43">
        <v>0</v>
      </c>
      <c r="Q98" s="43">
        <v>0</v>
      </c>
      <c r="R98" s="17">
        <v>0</v>
      </c>
      <c r="S98" s="18">
        <v>0</v>
      </c>
      <c r="T98" s="17">
        <v>0</v>
      </c>
    </row>
    <row r="99" spans="1:20" ht="20.100000000000001" hidden="1" customHeight="1">
      <c r="A99" s="16" t="s">
        <v>100</v>
      </c>
      <c r="B99" s="16" t="s">
        <v>62</v>
      </c>
      <c r="C99" s="16" t="s">
        <v>60</v>
      </c>
      <c r="D99" s="16" t="s">
        <v>120</v>
      </c>
      <c r="E99" s="16"/>
      <c r="F99" s="43"/>
      <c r="G99" s="43"/>
      <c r="H99" s="43"/>
      <c r="I99" s="43">
        <v>0</v>
      </c>
      <c r="J99" s="17">
        <v>0</v>
      </c>
      <c r="K99" s="18">
        <v>0</v>
      </c>
      <c r="L99" s="43">
        <v>0</v>
      </c>
      <c r="M99" s="17">
        <v>0</v>
      </c>
      <c r="N99" s="18">
        <v>0</v>
      </c>
      <c r="O99" s="43">
        <v>0</v>
      </c>
      <c r="P99" s="43">
        <v>0</v>
      </c>
      <c r="Q99" s="43">
        <v>0</v>
      </c>
      <c r="R99" s="17">
        <v>0</v>
      </c>
      <c r="S99" s="18">
        <v>0</v>
      </c>
      <c r="T99" s="17">
        <v>0</v>
      </c>
    </row>
    <row r="100" spans="1:20" ht="20.100000000000001" hidden="1" customHeight="1">
      <c r="A100" s="16"/>
      <c r="B100" s="16"/>
      <c r="C100" s="16"/>
      <c r="D100" s="16" t="s">
        <v>121</v>
      </c>
      <c r="E100" s="16"/>
      <c r="F100" s="43"/>
      <c r="G100" s="43"/>
      <c r="H100" s="43"/>
      <c r="I100" s="43">
        <v>0</v>
      </c>
      <c r="J100" s="17">
        <v>0</v>
      </c>
      <c r="K100" s="18">
        <v>0</v>
      </c>
      <c r="L100" s="43">
        <v>0</v>
      </c>
      <c r="M100" s="17">
        <v>0</v>
      </c>
      <c r="N100" s="18">
        <v>0</v>
      </c>
      <c r="O100" s="43">
        <v>0</v>
      </c>
      <c r="P100" s="43">
        <v>0</v>
      </c>
      <c r="Q100" s="43">
        <v>0</v>
      </c>
      <c r="R100" s="17">
        <v>0</v>
      </c>
      <c r="S100" s="18">
        <v>0</v>
      </c>
      <c r="T100" s="17">
        <v>0</v>
      </c>
    </row>
    <row r="101" spans="1:20" ht="20.100000000000001" hidden="1" customHeight="1">
      <c r="A101" s="16" t="s">
        <v>58</v>
      </c>
      <c r="B101" s="16" t="s">
        <v>67</v>
      </c>
      <c r="C101" s="16" t="s">
        <v>107</v>
      </c>
      <c r="D101" s="16" t="s">
        <v>122</v>
      </c>
      <c r="E101" s="16"/>
      <c r="F101" s="43"/>
      <c r="G101" s="43"/>
      <c r="H101" s="43"/>
      <c r="I101" s="43">
        <v>0</v>
      </c>
      <c r="J101" s="17">
        <v>0</v>
      </c>
      <c r="K101" s="18">
        <v>0</v>
      </c>
      <c r="L101" s="43">
        <v>0</v>
      </c>
      <c r="M101" s="17">
        <v>0</v>
      </c>
      <c r="N101" s="18">
        <v>0</v>
      </c>
      <c r="O101" s="43">
        <v>0</v>
      </c>
      <c r="P101" s="43">
        <v>0</v>
      </c>
      <c r="Q101" s="43">
        <v>0</v>
      </c>
      <c r="R101" s="17">
        <v>0</v>
      </c>
      <c r="S101" s="18">
        <v>0</v>
      </c>
      <c r="T101" s="17">
        <v>0</v>
      </c>
    </row>
    <row r="102" spans="1:20" ht="20.100000000000001" hidden="1" customHeight="1">
      <c r="A102" s="16" t="s">
        <v>58</v>
      </c>
      <c r="B102" s="16" t="s">
        <v>67</v>
      </c>
      <c r="C102" s="16" t="s">
        <v>68</v>
      </c>
      <c r="D102" s="16" t="s">
        <v>122</v>
      </c>
      <c r="E102" s="16"/>
      <c r="F102" s="43"/>
      <c r="G102" s="43"/>
      <c r="H102" s="43"/>
      <c r="I102" s="43">
        <v>0</v>
      </c>
      <c r="J102" s="17">
        <v>0</v>
      </c>
      <c r="K102" s="18">
        <v>0</v>
      </c>
      <c r="L102" s="43">
        <v>0</v>
      </c>
      <c r="M102" s="17">
        <v>0</v>
      </c>
      <c r="N102" s="18">
        <v>0</v>
      </c>
      <c r="O102" s="43">
        <v>0</v>
      </c>
      <c r="P102" s="43">
        <v>0</v>
      </c>
      <c r="Q102" s="43">
        <v>0</v>
      </c>
      <c r="R102" s="17">
        <v>0</v>
      </c>
      <c r="S102" s="18">
        <v>0</v>
      </c>
      <c r="T102" s="17">
        <v>0</v>
      </c>
    </row>
    <row r="103" spans="1:20" ht="20.100000000000001" hidden="1" customHeight="1">
      <c r="A103" s="16" t="s">
        <v>77</v>
      </c>
      <c r="B103" s="16" t="s">
        <v>64</v>
      </c>
      <c r="C103" s="16" t="s">
        <v>64</v>
      </c>
      <c r="D103" s="16" t="s">
        <v>122</v>
      </c>
      <c r="E103" s="16"/>
      <c r="F103" s="43"/>
      <c r="G103" s="43"/>
      <c r="H103" s="43"/>
      <c r="I103" s="43">
        <v>0</v>
      </c>
      <c r="J103" s="17">
        <v>0</v>
      </c>
      <c r="K103" s="18">
        <v>0</v>
      </c>
      <c r="L103" s="43">
        <v>0</v>
      </c>
      <c r="M103" s="17">
        <v>0</v>
      </c>
      <c r="N103" s="18">
        <v>0</v>
      </c>
      <c r="O103" s="43">
        <v>0</v>
      </c>
      <c r="P103" s="43">
        <v>0</v>
      </c>
      <c r="Q103" s="43">
        <v>0</v>
      </c>
      <c r="R103" s="17">
        <v>0</v>
      </c>
      <c r="S103" s="18">
        <v>0</v>
      </c>
      <c r="T103" s="17">
        <v>0</v>
      </c>
    </row>
    <row r="104" spans="1:20" ht="20.100000000000001" hidden="1" customHeight="1">
      <c r="A104" s="16" t="s">
        <v>77</v>
      </c>
      <c r="B104" s="16" t="s">
        <v>64</v>
      </c>
      <c r="C104" s="16" t="s">
        <v>67</v>
      </c>
      <c r="D104" s="16" t="s">
        <v>122</v>
      </c>
      <c r="E104" s="16"/>
      <c r="F104" s="43"/>
      <c r="G104" s="43"/>
      <c r="H104" s="43"/>
      <c r="I104" s="43">
        <v>0</v>
      </c>
      <c r="J104" s="17">
        <v>0</v>
      </c>
      <c r="K104" s="18">
        <v>0</v>
      </c>
      <c r="L104" s="43">
        <v>0</v>
      </c>
      <c r="M104" s="17">
        <v>0</v>
      </c>
      <c r="N104" s="18">
        <v>0</v>
      </c>
      <c r="O104" s="43">
        <v>0</v>
      </c>
      <c r="P104" s="43">
        <v>0</v>
      </c>
      <c r="Q104" s="43">
        <v>0</v>
      </c>
      <c r="R104" s="17">
        <v>0</v>
      </c>
      <c r="S104" s="18">
        <v>0</v>
      </c>
      <c r="T104" s="17">
        <v>0</v>
      </c>
    </row>
    <row r="105" spans="1:20" ht="20.100000000000001" hidden="1" customHeight="1">
      <c r="A105" s="16" t="s">
        <v>84</v>
      </c>
      <c r="B105" s="16" t="s">
        <v>105</v>
      </c>
      <c r="C105" s="16" t="s">
        <v>62</v>
      </c>
      <c r="D105" s="16" t="s">
        <v>122</v>
      </c>
      <c r="E105" s="16"/>
      <c r="F105" s="43"/>
      <c r="G105" s="43"/>
      <c r="H105" s="43"/>
      <c r="I105" s="43">
        <v>0</v>
      </c>
      <c r="J105" s="17">
        <v>0</v>
      </c>
      <c r="K105" s="18">
        <v>0</v>
      </c>
      <c r="L105" s="43">
        <v>0</v>
      </c>
      <c r="M105" s="17">
        <v>0</v>
      </c>
      <c r="N105" s="18">
        <v>0</v>
      </c>
      <c r="O105" s="43">
        <v>0</v>
      </c>
      <c r="P105" s="43">
        <v>0</v>
      </c>
      <c r="Q105" s="43">
        <v>0</v>
      </c>
      <c r="R105" s="17">
        <v>0</v>
      </c>
      <c r="S105" s="18">
        <v>0</v>
      </c>
      <c r="T105" s="17">
        <v>0</v>
      </c>
    </row>
    <row r="106" spans="1:20" ht="20.100000000000001" hidden="1" customHeight="1">
      <c r="A106" s="16" t="s">
        <v>100</v>
      </c>
      <c r="B106" s="16" t="s">
        <v>62</v>
      </c>
      <c r="C106" s="16" t="s">
        <v>60</v>
      </c>
      <c r="D106" s="16" t="s">
        <v>122</v>
      </c>
      <c r="E106" s="16"/>
      <c r="F106" s="43"/>
      <c r="G106" s="43"/>
      <c r="H106" s="43"/>
      <c r="I106" s="43">
        <v>0</v>
      </c>
      <c r="J106" s="17">
        <v>0</v>
      </c>
      <c r="K106" s="18">
        <v>0</v>
      </c>
      <c r="L106" s="43">
        <v>0</v>
      </c>
      <c r="M106" s="17">
        <v>0</v>
      </c>
      <c r="N106" s="18">
        <v>0</v>
      </c>
      <c r="O106" s="43">
        <v>0</v>
      </c>
      <c r="P106" s="43">
        <v>0</v>
      </c>
      <c r="Q106" s="43">
        <v>0</v>
      </c>
      <c r="R106" s="17">
        <v>0</v>
      </c>
      <c r="S106" s="18">
        <v>0</v>
      </c>
      <c r="T106" s="17">
        <v>0</v>
      </c>
    </row>
    <row r="107" spans="1:20" ht="20.100000000000001" hidden="1" customHeight="1">
      <c r="A107" s="16"/>
      <c r="B107" s="16"/>
      <c r="C107" s="16"/>
      <c r="D107" s="16" t="s">
        <v>123</v>
      </c>
      <c r="E107" s="16"/>
      <c r="F107" s="43"/>
      <c r="G107" s="43"/>
      <c r="H107" s="43"/>
      <c r="I107" s="43">
        <v>0</v>
      </c>
      <c r="J107" s="17">
        <v>0</v>
      </c>
      <c r="K107" s="18">
        <v>0</v>
      </c>
      <c r="L107" s="43">
        <v>0</v>
      </c>
      <c r="M107" s="17">
        <v>0</v>
      </c>
      <c r="N107" s="18">
        <v>0</v>
      </c>
      <c r="O107" s="43">
        <v>0</v>
      </c>
      <c r="P107" s="43">
        <v>0</v>
      </c>
      <c r="Q107" s="43">
        <v>0</v>
      </c>
      <c r="R107" s="17">
        <v>0</v>
      </c>
      <c r="S107" s="18">
        <v>0</v>
      </c>
      <c r="T107" s="17">
        <v>0</v>
      </c>
    </row>
    <row r="108" spans="1:20" ht="20.100000000000001" hidden="1" customHeight="1">
      <c r="A108" s="16" t="s">
        <v>58</v>
      </c>
      <c r="B108" s="16" t="s">
        <v>67</v>
      </c>
      <c r="C108" s="16" t="s">
        <v>107</v>
      </c>
      <c r="D108" s="16" t="s">
        <v>124</v>
      </c>
      <c r="E108" s="16"/>
      <c r="F108" s="43"/>
      <c r="G108" s="43"/>
      <c r="H108" s="43"/>
      <c r="I108" s="43">
        <v>0</v>
      </c>
      <c r="J108" s="17">
        <v>0</v>
      </c>
      <c r="K108" s="18">
        <v>0</v>
      </c>
      <c r="L108" s="43">
        <v>0</v>
      </c>
      <c r="M108" s="17">
        <v>0</v>
      </c>
      <c r="N108" s="18">
        <v>0</v>
      </c>
      <c r="O108" s="43">
        <v>0</v>
      </c>
      <c r="P108" s="43">
        <v>0</v>
      </c>
      <c r="Q108" s="43">
        <v>0</v>
      </c>
      <c r="R108" s="17">
        <v>0</v>
      </c>
      <c r="S108" s="18">
        <v>0</v>
      </c>
      <c r="T108" s="17">
        <v>0</v>
      </c>
    </row>
    <row r="109" spans="1:20" ht="20.100000000000001" hidden="1" customHeight="1">
      <c r="A109" s="16" t="s">
        <v>58</v>
      </c>
      <c r="B109" s="16" t="s">
        <v>67</v>
      </c>
      <c r="C109" s="16" t="s">
        <v>68</v>
      </c>
      <c r="D109" s="16" t="s">
        <v>124</v>
      </c>
      <c r="E109" s="16"/>
      <c r="F109" s="43"/>
      <c r="G109" s="43"/>
      <c r="H109" s="43"/>
      <c r="I109" s="43">
        <v>0</v>
      </c>
      <c r="J109" s="17">
        <v>0</v>
      </c>
      <c r="K109" s="18">
        <v>0</v>
      </c>
      <c r="L109" s="43">
        <v>0</v>
      </c>
      <c r="M109" s="17">
        <v>0</v>
      </c>
      <c r="N109" s="18">
        <v>0</v>
      </c>
      <c r="O109" s="43">
        <v>0</v>
      </c>
      <c r="P109" s="43">
        <v>0</v>
      </c>
      <c r="Q109" s="43">
        <v>0</v>
      </c>
      <c r="R109" s="17">
        <v>0</v>
      </c>
      <c r="S109" s="18">
        <v>0</v>
      </c>
      <c r="T109" s="17">
        <v>0</v>
      </c>
    </row>
    <row r="110" spans="1:20" ht="20.100000000000001" hidden="1" customHeight="1">
      <c r="A110" s="16" t="s">
        <v>104</v>
      </c>
      <c r="B110" s="16" t="s">
        <v>79</v>
      </c>
      <c r="C110" s="16" t="s">
        <v>59</v>
      </c>
      <c r="D110" s="16" t="s">
        <v>124</v>
      </c>
      <c r="E110" s="16"/>
      <c r="F110" s="43"/>
      <c r="G110" s="43"/>
      <c r="H110" s="43"/>
      <c r="I110" s="43">
        <v>0</v>
      </c>
      <c r="J110" s="17">
        <v>0</v>
      </c>
      <c r="K110" s="18">
        <v>0</v>
      </c>
      <c r="L110" s="43">
        <v>0</v>
      </c>
      <c r="M110" s="17">
        <v>0</v>
      </c>
      <c r="N110" s="18">
        <v>0</v>
      </c>
      <c r="O110" s="43">
        <v>0</v>
      </c>
      <c r="P110" s="43">
        <v>0</v>
      </c>
      <c r="Q110" s="43">
        <v>0</v>
      </c>
      <c r="R110" s="17">
        <v>0</v>
      </c>
      <c r="S110" s="18">
        <v>0</v>
      </c>
      <c r="T110" s="17">
        <v>0</v>
      </c>
    </row>
    <row r="111" spans="1:20" ht="20.100000000000001" hidden="1" customHeight="1">
      <c r="A111" s="16" t="s">
        <v>77</v>
      </c>
      <c r="B111" s="16" t="s">
        <v>64</v>
      </c>
      <c r="C111" s="16" t="s">
        <v>64</v>
      </c>
      <c r="D111" s="16" t="s">
        <v>124</v>
      </c>
      <c r="E111" s="16"/>
      <c r="F111" s="43"/>
      <c r="G111" s="43"/>
      <c r="H111" s="43"/>
      <c r="I111" s="43">
        <v>0</v>
      </c>
      <c r="J111" s="17">
        <v>0</v>
      </c>
      <c r="K111" s="18">
        <v>0</v>
      </c>
      <c r="L111" s="43">
        <v>0</v>
      </c>
      <c r="M111" s="17">
        <v>0</v>
      </c>
      <c r="N111" s="18">
        <v>0</v>
      </c>
      <c r="O111" s="43">
        <v>0</v>
      </c>
      <c r="P111" s="43">
        <v>0</v>
      </c>
      <c r="Q111" s="43">
        <v>0</v>
      </c>
      <c r="R111" s="17">
        <v>0</v>
      </c>
      <c r="S111" s="18">
        <v>0</v>
      </c>
      <c r="T111" s="17">
        <v>0</v>
      </c>
    </row>
    <row r="112" spans="1:20" ht="20.100000000000001" hidden="1" customHeight="1">
      <c r="A112" s="16" t="s">
        <v>77</v>
      </c>
      <c r="B112" s="16" t="s">
        <v>64</v>
      </c>
      <c r="C112" s="16" t="s">
        <v>67</v>
      </c>
      <c r="D112" s="16" t="s">
        <v>124</v>
      </c>
      <c r="E112" s="16"/>
      <c r="F112" s="43"/>
      <c r="G112" s="43"/>
      <c r="H112" s="43"/>
      <c r="I112" s="43">
        <v>0</v>
      </c>
      <c r="J112" s="17">
        <v>0</v>
      </c>
      <c r="K112" s="18">
        <v>0</v>
      </c>
      <c r="L112" s="43">
        <v>0</v>
      </c>
      <c r="M112" s="17">
        <v>0</v>
      </c>
      <c r="N112" s="18">
        <v>0</v>
      </c>
      <c r="O112" s="43">
        <v>0</v>
      </c>
      <c r="P112" s="43">
        <v>0</v>
      </c>
      <c r="Q112" s="43">
        <v>0</v>
      </c>
      <c r="R112" s="17">
        <v>0</v>
      </c>
      <c r="S112" s="18">
        <v>0</v>
      </c>
      <c r="T112" s="17">
        <v>0</v>
      </c>
    </row>
    <row r="113" spans="1:20" ht="20.100000000000001" hidden="1" customHeight="1">
      <c r="A113" s="16" t="s">
        <v>84</v>
      </c>
      <c r="B113" s="16" t="s">
        <v>105</v>
      </c>
      <c r="C113" s="16" t="s">
        <v>62</v>
      </c>
      <c r="D113" s="16" t="s">
        <v>124</v>
      </c>
      <c r="E113" s="16"/>
      <c r="F113" s="43"/>
      <c r="G113" s="43"/>
      <c r="H113" s="43"/>
      <c r="I113" s="43">
        <v>0</v>
      </c>
      <c r="J113" s="17">
        <v>0</v>
      </c>
      <c r="K113" s="18">
        <v>0</v>
      </c>
      <c r="L113" s="43">
        <v>0</v>
      </c>
      <c r="M113" s="17">
        <v>0</v>
      </c>
      <c r="N113" s="18">
        <v>0</v>
      </c>
      <c r="O113" s="43">
        <v>0</v>
      </c>
      <c r="P113" s="43">
        <v>0</v>
      </c>
      <c r="Q113" s="43">
        <v>0</v>
      </c>
      <c r="R113" s="17">
        <v>0</v>
      </c>
      <c r="S113" s="18">
        <v>0</v>
      </c>
      <c r="T113" s="17">
        <v>0</v>
      </c>
    </row>
    <row r="114" spans="1:20" ht="20.100000000000001" hidden="1" customHeight="1">
      <c r="A114" s="16" t="s">
        <v>100</v>
      </c>
      <c r="B114" s="16" t="s">
        <v>62</v>
      </c>
      <c r="C114" s="16" t="s">
        <v>60</v>
      </c>
      <c r="D114" s="16" t="s">
        <v>124</v>
      </c>
      <c r="E114" s="16"/>
      <c r="F114" s="43"/>
      <c r="G114" s="43"/>
      <c r="H114" s="43"/>
      <c r="I114" s="43">
        <v>0</v>
      </c>
      <c r="J114" s="17">
        <v>0</v>
      </c>
      <c r="K114" s="18">
        <v>0</v>
      </c>
      <c r="L114" s="43">
        <v>0</v>
      </c>
      <c r="M114" s="17">
        <v>0</v>
      </c>
      <c r="N114" s="18">
        <v>0</v>
      </c>
      <c r="O114" s="43">
        <v>0</v>
      </c>
      <c r="P114" s="43">
        <v>0</v>
      </c>
      <c r="Q114" s="43">
        <v>0</v>
      </c>
      <c r="R114" s="17">
        <v>0</v>
      </c>
      <c r="S114" s="18">
        <v>0</v>
      </c>
      <c r="T114" s="17">
        <v>0</v>
      </c>
    </row>
    <row r="115" spans="1:20" ht="20.100000000000001" hidden="1" customHeight="1">
      <c r="A115" s="16"/>
      <c r="B115" s="16"/>
      <c r="C115" s="16"/>
      <c r="D115" s="16" t="s">
        <v>125</v>
      </c>
      <c r="E115" s="16"/>
      <c r="F115" s="43"/>
      <c r="G115" s="43"/>
      <c r="H115" s="43"/>
      <c r="I115" s="43">
        <v>0</v>
      </c>
      <c r="J115" s="17">
        <v>0</v>
      </c>
      <c r="K115" s="18">
        <v>0</v>
      </c>
      <c r="L115" s="43">
        <v>0</v>
      </c>
      <c r="M115" s="17">
        <v>0</v>
      </c>
      <c r="N115" s="18">
        <v>0</v>
      </c>
      <c r="O115" s="43">
        <v>0</v>
      </c>
      <c r="P115" s="43">
        <v>0</v>
      </c>
      <c r="Q115" s="43">
        <v>0</v>
      </c>
      <c r="R115" s="17">
        <v>0</v>
      </c>
      <c r="S115" s="18">
        <v>0</v>
      </c>
      <c r="T115" s="17">
        <v>0</v>
      </c>
    </row>
    <row r="116" spans="1:20" ht="20.100000000000001" hidden="1" customHeight="1">
      <c r="A116" s="16" t="s">
        <v>58</v>
      </c>
      <c r="B116" s="16" t="s">
        <v>67</v>
      </c>
      <c r="C116" s="16" t="s">
        <v>68</v>
      </c>
      <c r="D116" s="16" t="s">
        <v>126</v>
      </c>
      <c r="E116" s="16" t="s">
        <v>127</v>
      </c>
      <c r="F116" s="43"/>
      <c r="G116" s="43"/>
      <c r="H116" s="43"/>
      <c r="I116" s="43">
        <v>0</v>
      </c>
      <c r="J116" s="17">
        <v>0</v>
      </c>
      <c r="K116" s="18">
        <v>0</v>
      </c>
      <c r="L116" s="43">
        <v>0</v>
      </c>
      <c r="M116" s="17">
        <v>0</v>
      </c>
      <c r="N116" s="18">
        <v>0</v>
      </c>
      <c r="O116" s="43">
        <v>0</v>
      </c>
      <c r="P116" s="43">
        <v>0</v>
      </c>
      <c r="Q116" s="43">
        <v>0</v>
      </c>
      <c r="R116" s="17">
        <v>0</v>
      </c>
      <c r="S116" s="18">
        <v>0</v>
      </c>
      <c r="T116" s="17">
        <v>0</v>
      </c>
    </row>
  </sheetData>
  <mergeCells count="19">
    <mergeCell ref="T4:T6"/>
    <mergeCell ref="A2:T2"/>
    <mergeCell ref="K4:L4"/>
    <mergeCell ref="D5:D6"/>
    <mergeCell ref="E5:E6"/>
    <mergeCell ref="F4:F6"/>
    <mergeCell ref="G4:G6"/>
    <mergeCell ref="H4:H6"/>
    <mergeCell ref="I4:I6"/>
    <mergeCell ref="O5:O6"/>
    <mergeCell ref="N5:N6"/>
    <mergeCell ref="J4:J6"/>
    <mergeCell ref="K5:K6"/>
    <mergeCell ref="L5:L6"/>
    <mergeCell ref="M4:M6"/>
    <mergeCell ref="S4:S6"/>
    <mergeCell ref="P5:P6"/>
    <mergeCell ref="Q5:Q6"/>
    <mergeCell ref="R5:R6"/>
  </mergeCells>
  <phoneticPr fontId="1" type="noConversion"/>
  <printOptions horizontalCentered="1"/>
  <pageMargins left="0.59027777777777801" right="0.59027777777777801" top="0.59027777777777801" bottom="0.59027777777777801" header="0.59027777777777801" footer="0.39305555555555599"/>
  <pageSetup paperSize="9" scale="47" fitToHeight="100" orientation="portrait"/>
  <headerFooter scaleWithDoc="0"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showGridLines="0" showZeros="0" workbookViewId="0">
      <selection activeCell="E32" sqref="E32"/>
    </sheetView>
  </sheetViews>
  <sheetFormatPr defaultColWidth="9.1640625" defaultRowHeight="12.75" customHeight="1"/>
  <cols>
    <col min="1" max="1" width="5" customWidth="1"/>
    <col min="2" max="3" width="3.6640625" customWidth="1"/>
    <col min="4" max="4" width="10.1640625" customWidth="1"/>
    <col min="5" max="5" width="50.83203125" customWidth="1"/>
    <col min="6" max="6" width="18" customWidth="1"/>
    <col min="7" max="7" width="18.6640625" customWidth="1"/>
    <col min="8" max="8" width="19.33203125" customWidth="1"/>
    <col min="9" max="9" width="15.1640625" customWidth="1"/>
    <col min="10" max="10" width="19.1640625" customWidth="1"/>
    <col min="11" max="12" width="10.6640625" customWidth="1"/>
  </cols>
  <sheetData>
    <row r="1" spans="1:12" ht="20.100000000000001" customHeight="1">
      <c r="A1" s="33"/>
      <c r="B1" s="99"/>
      <c r="C1" s="99"/>
      <c r="D1" s="99"/>
      <c r="E1" s="99"/>
      <c r="F1" s="99"/>
      <c r="G1" s="99"/>
      <c r="H1" s="99"/>
      <c r="I1" s="99"/>
      <c r="J1" s="110" t="s">
        <v>128</v>
      </c>
    </row>
    <row r="2" spans="1:12" ht="20.100000000000001" customHeight="1">
      <c r="A2" s="122" t="s">
        <v>129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2" ht="20.100000000000001" customHeight="1">
      <c r="A3" s="76"/>
      <c r="B3" s="76"/>
      <c r="C3" s="76"/>
      <c r="D3" s="76"/>
      <c r="E3" s="76"/>
      <c r="F3" s="100"/>
      <c r="G3" s="100"/>
      <c r="H3" s="100"/>
      <c r="I3" s="100"/>
      <c r="J3" s="6" t="s">
        <v>6</v>
      </c>
      <c r="K3" s="27"/>
      <c r="L3" s="27"/>
    </row>
    <row r="4" spans="1:12" ht="20.100000000000001" customHeight="1">
      <c r="A4" s="101" t="s">
        <v>33</v>
      </c>
      <c r="B4" s="101"/>
      <c r="C4" s="101"/>
      <c r="D4" s="102"/>
      <c r="E4" s="103"/>
      <c r="F4" s="135" t="s">
        <v>34</v>
      </c>
      <c r="G4" s="135" t="s">
        <v>130</v>
      </c>
      <c r="H4" s="136" t="s">
        <v>131</v>
      </c>
      <c r="I4" s="136" t="s">
        <v>132</v>
      </c>
      <c r="J4" s="133" t="s">
        <v>133</v>
      </c>
      <c r="K4" s="27"/>
      <c r="L4" s="27"/>
    </row>
    <row r="5" spans="1:12" ht="20.100000000000001" customHeight="1">
      <c r="A5" s="77" t="s">
        <v>44</v>
      </c>
      <c r="B5" s="77"/>
      <c r="C5" s="104"/>
      <c r="D5" s="133" t="s">
        <v>45</v>
      </c>
      <c r="E5" s="134" t="s">
        <v>134</v>
      </c>
      <c r="F5" s="135"/>
      <c r="G5" s="135"/>
      <c r="H5" s="136"/>
      <c r="I5" s="136"/>
      <c r="J5" s="133"/>
      <c r="K5" s="27"/>
      <c r="L5" s="27"/>
    </row>
    <row r="6" spans="1:12" ht="20.25" customHeight="1">
      <c r="A6" s="105" t="s">
        <v>54</v>
      </c>
      <c r="B6" s="105" t="s">
        <v>55</v>
      </c>
      <c r="C6" s="106" t="s">
        <v>56</v>
      </c>
      <c r="D6" s="133"/>
      <c r="E6" s="134"/>
      <c r="F6" s="135"/>
      <c r="G6" s="135"/>
      <c r="H6" s="136"/>
      <c r="I6" s="136"/>
      <c r="J6" s="133"/>
      <c r="K6" s="27"/>
      <c r="L6" s="27"/>
    </row>
    <row r="7" spans="1:12" ht="25.9" customHeight="1">
      <c r="A7" s="107"/>
      <c r="B7" s="107"/>
      <c r="C7" s="107"/>
      <c r="D7" s="108"/>
      <c r="E7" s="108" t="s">
        <v>34</v>
      </c>
      <c r="F7" s="109">
        <f>F8</f>
        <v>7273150</v>
      </c>
      <c r="G7" s="109">
        <f>G8</f>
        <v>5668408</v>
      </c>
      <c r="H7" s="109">
        <f>H8</f>
        <v>1604742</v>
      </c>
      <c r="I7" s="109">
        <v>0</v>
      </c>
      <c r="J7" s="111">
        <v>0</v>
      </c>
      <c r="K7" s="112"/>
      <c r="L7" s="112"/>
    </row>
    <row r="8" spans="1:12" ht="25.9" customHeight="1">
      <c r="A8" s="16"/>
      <c r="B8" s="16"/>
      <c r="C8" s="16"/>
      <c r="D8" s="16" t="s">
        <v>57</v>
      </c>
      <c r="E8" s="16" t="s">
        <v>0</v>
      </c>
      <c r="F8" s="109">
        <f>G8+H8</f>
        <v>7273150</v>
      </c>
      <c r="G8" s="109">
        <f>SUM(G9:G32)</f>
        <v>5668408</v>
      </c>
      <c r="H8" s="109">
        <f>SUM(H9:H32)</f>
        <v>1604742</v>
      </c>
      <c r="I8" s="109"/>
      <c r="J8" s="111"/>
      <c r="K8" s="32"/>
      <c r="L8" s="31"/>
    </row>
    <row r="9" spans="1:12" ht="25.9" customHeight="1">
      <c r="A9" s="16" t="s">
        <v>58</v>
      </c>
      <c r="B9" s="16" t="s">
        <v>59</v>
      </c>
      <c r="C9" s="16" t="s">
        <v>60</v>
      </c>
      <c r="D9" s="16" t="s">
        <v>57</v>
      </c>
      <c r="E9" s="16" t="s">
        <v>61</v>
      </c>
      <c r="F9" s="109">
        <f t="shared" ref="F9:F32" si="0">G9+H9</f>
        <v>1502798</v>
      </c>
      <c r="G9" s="109">
        <f>1721840-219042</f>
        <v>1502798</v>
      </c>
      <c r="H9" s="109"/>
      <c r="I9" s="109"/>
      <c r="J9" s="111"/>
      <c r="K9" s="32"/>
      <c r="L9" s="31"/>
    </row>
    <row r="10" spans="1:12" ht="25.9" customHeight="1">
      <c r="A10" s="16" t="s">
        <v>58</v>
      </c>
      <c r="B10" s="16" t="s">
        <v>59</v>
      </c>
      <c r="C10" s="16" t="s">
        <v>62</v>
      </c>
      <c r="D10" s="16" t="s">
        <v>57</v>
      </c>
      <c r="E10" s="16" t="s">
        <v>63</v>
      </c>
      <c r="F10" s="109"/>
      <c r="G10" s="109"/>
      <c r="H10" s="109">
        <v>219042</v>
      </c>
      <c r="I10" s="109"/>
      <c r="J10" s="111"/>
      <c r="K10" s="32"/>
      <c r="L10" s="31"/>
    </row>
    <row r="11" spans="1:12" ht="25.9" customHeight="1">
      <c r="A11" s="16" t="s">
        <v>58</v>
      </c>
      <c r="B11" s="16" t="s">
        <v>64</v>
      </c>
      <c r="C11" s="16" t="s">
        <v>65</v>
      </c>
      <c r="D11" s="16" t="s">
        <v>57</v>
      </c>
      <c r="E11" s="16" t="s">
        <v>66</v>
      </c>
      <c r="F11" s="109">
        <f t="shared" si="0"/>
        <v>30630</v>
      </c>
      <c r="G11" s="109">
        <v>30630</v>
      </c>
      <c r="H11" s="109"/>
      <c r="I11" s="109"/>
      <c r="J11" s="111"/>
      <c r="K11" s="32"/>
      <c r="L11" s="31"/>
    </row>
    <row r="12" spans="1:12" ht="25.9" customHeight="1">
      <c r="A12" s="16" t="s">
        <v>58</v>
      </c>
      <c r="B12" s="16" t="s">
        <v>67</v>
      </c>
      <c r="C12" s="16" t="s">
        <v>60</v>
      </c>
      <c r="D12" s="16" t="s">
        <v>57</v>
      </c>
      <c r="E12" s="16" t="s">
        <v>61</v>
      </c>
      <c r="F12" s="109">
        <f t="shared" si="0"/>
        <v>109856</v>
      </c>
      <c r="G12" s="109">
        <v>109856</v>
      </c>
      <c r="H12" s="109"/>
      <c r="I12" s="109"/>
      <c r="J12" s="111"/>
      <c r="K12" s="32"/>
      <c r="L12" s="31"/>
    </row>
    <row r="13" spans="1:12" ht="25.9" customHeight="1">
      <c r="A13" s="16" t="s">
        <v>58</v>
      </c>
      <c r="B13" s="16" t="s">
        <v>67</v>
      </c>
      <c r="C13" s="16" t="s">
        <v>68</v>
      </c>
      <c r="D13" s="16" t="s">
        <v>57</v>
      </c>
      <c r="E13" s="16" t="s">
        <v>69</v>
      </c>
      <c r="F13" s="109">
        <f t="shared" si="0"/>
        <v>46000</v>
      </c>
      <c r="G13" s="109">
        <v>46000</v>
      </c>
      <c r="H13" s="109"/>
      <c r="I13" s="109"/>
      <c r="J13" s="111"/>
      <c r="K13" s="32"/>
      <c r="L13" s="31"/>
    </row>
    <row r="14" spans="1:12" ht="25.9" customHeight="1">
      <c r="A14" s="16" t="s">
        <v>58</v>
      </c>
      <c r="B14" s="16" t="s">
        <v>70</v>
      </c>
      <c r="C14" s="16" t="s">
        <v>68</v>
      </c>
      <c r="D14" s="16" t="s">
        <v>57</v>
      </c>
      <c r="E14" s="16" t="s">
        <v>71</v>
      </c>
      <c r="F14" s="109">
        <f t="shared" si="0"/>
        <v>45000</v>
      </c>
      <c r="G14" s="109">
        <v>45000</v>
      </c>
      <c r="H14" s="109"/>
      <c r="I14" s="109"/>
      <c r="J14" s="111"/>
      <c r="K14" s="32"/>
      <c r="L14" s="31"/>
    </row>
    <row r="15" spans="1:12" ht="25.9" customHeight="1">
      <c r="A15" s="16" t="s">
        <v>58</v>
      </c>
      <c r="B15" s="16" t="s">
        <v>72</v>
      </c>
      <c r="C15" s="16" t="s">
        <v>68</v>
      </c>
      <c r="D15" s="16" t="s">
        <v>57</v>
      </c>
      <c r="E15" s="16" t="s">
        <v>73</v>
      </c>
      <c r="F15" s="109">
        <f t="shared" si="0"/>
        <v>28050</v>
      </c>
      <c r="G15" s="109">
        <v>28050</v>
      </c>
      <c r="H15" s="109"/>
      <c r="I15" s="109"/>
      <c r="J15" s="111"/>
      <c r="K15" s="32"/>
      <c r="L15" s="31"/>
    </row>
    <row r="16" spans="1:12" ht="25.9" customHeight="1">
      <c r="A16" s="16" t="s">
        <v>74</v>
      </c>
      <c r="B16" s="16" t="s">
        <v>60</v>
      </c>
      <c r="C16" s="16" t="s">
        <v>75</v>
      </c>
      <c r="D16" s="16" t="s">
        <v>57</v>
      </c>
      <c r="E16" s="16" t="s">
        <v>76</v>
      </c>
      <c r="F16" s="109">
        <f t="shared" si="0"/>
        <v>147932</v>
      </c>
      <c r="G16" s="109">
        <v>147932</v>
      </c>
      <c r="H16" s="109"/>
      <c r="I16" s="109"/>
      <c r="J16" s="111"/>
      <c r="K16" s="32"/>
      <c r="L16" s="31"/>
    </row>
    <row r="17" spans="1:12" ht="25.9" customHeight="1">
      <c r="A17" s="16" t="s">
        <v>77</v>
      </c>
      <c r="B17" s="16" t="s">
        <v>65</v>
      </c>
      <c r="C17" s="16" t="s">
        <v>64</v>
      </c>
      <c r="D17" s="16" t="s">
        <v>57</v>
      </c>
      <c r="E17" s="16" t="s">
        <v>78</v>
      </c>
      <c r="F17" s="109">
        <f t="shared" si="0"/>
        <v>90132</v>
      </c>
      <c r="G17" s="109">
        <v>90132</v>
      </c>
      <c r="H17" s="109"/>
      <c r="I17" s="109"/>
      <c r="J17" s="111"/>
      <c r="K17" s="32"/>
      <c r="L17" s="31"/>
    </row>
    <row r="18" spans="1:12" ht="25.9" customHeight="1">
      <c r="A18" s="16" t="s">
        <v>77</v>
      </c>
      <c r="B18" s="16" t="s">
        <v>79</v>
      </c>
      <c r="C18" s="16" t="s">
        <v>60</v>
      </c>
      <c r="D18" s="16" t="s">
        <v>57</v>
      </c>
      <c r="E18" s="16" t="s">
        <v>80</v>
      </c>
      <c r="F18" s="109">
        <f t="shared" si="0"/>
        <v>27528</v>
      </c>
      <c r="G18" s="109">
        <v>27528</v>
      </c>
      <c r="H18" s="109"/>
      <c r="I18" s="109"/>
      <c r="J18" s="111"/>
      <c r="K18" s="32"/>
      <c r="L18" s="31"/>
    </row>
    <row r="19" spans="1:12" ht="25.9" customHeight="1">
      <c r="A19" s="16" t="s">
        <v>77</v>
      </c>
      <c r="B19" s="16" t="s">
        <v>81</v>
      </c>
      <c r="C19" s="16" t="s">
        <v>62</v>
      </c>
      <c r="D19" s="16" t="s">
        <v>57</v>
      </c>
      <c r="E19" s="16" t="s">
        <v>82</v>
      </c>
      <c r="F19" s="109">
        <f t="shared" si="0"/>
        <v>1038480</v>
      </c>
      <c r="G19" s="109">
        <v>1038480</v>
      </c>
      <c r="H19" s="109"/>
      <c r="I19" s="109"/>
      <c r="J19" s="111"/>
      <c r="K19" s="32"/>
      <c r="L19" s="31"/>
    </row>
    <row r="20" spans="1:12" ht="25.9" customHeight="1">
      <c r="A20" s="16" t="s">
        <v>77</v>
      </c>
      <c r="B20" s="16" t="s">
        <v>68</v>
      </c>
      <c r="C20" s="16" t="s">
        <v>60</v>
      </c>
      <c r="D20" s="16" t="s">
        <v>57</v>
      </c>
      <c r="E20" s="16" t="s">
        <v>83</v>
      </c>
      <c r="F20" s="109">
        <f t="shared" si="0"/>
        <v>14400</v>
      </c>
      <c r="G20" s="109">
        <v>14400</v>
      </c>
      <c r="H20" s="109"/>
      <c r="I20" s="109"/>
      <c r="J20" s="111"/>
      <c r="K20" s="32"/>
      <c r="L20" s="31"/>
    </row>
    <row r="21" spans="1:12" ht="25.9" customHeight="1">
      <c r="A21" s="16" t="s">
        <v>84</v>
      </c>
      <c r="B21" s="16" t="s">
        <v>65</v>
      </c>
      <c r="C21" s="16" t="s">
        <v>85</v>
      </c>
      <c r="D21" s="16" t="s">
        <v>57</v>
      </c>
      <c r="E21" s="16" t="s">
        <v>86</v>
      </c>
      <c r="F21" s="109">
        <f t="shared" si="0"/>
        <v>7800</v>
      </c>
      <c r="G21" s="109">
        <v>7800</v>
      </c>
      <c r="H21" s="109"/>
      <c r="I21" s="109"/>
      <c r="J21" s="111"/>
      <c r="K21" s="32"/>
      <c r="L21" s="31"/>
    </row>
    <row r="22" spans="1:12" ht="25.9" customHeight="1">
      <c r="A22" s="16" t="s">
        <v>87</v>
      </c>
      <c r="B22" s="16" t="s">
        <v>60</v>
      </c>
      <c r="C22" s="16" t="s">
        <v>68</v>
      </c>
      <c r="D22" s="16" t="s">
        <v>57</v>
      </c>
      <c r="E22" s="16" t="s">
        <v>88</v>
      </c>
      <c r="F22" s="109">
        <f t="shared" si="0"/>
        <v>110380</v>
      </c>
      <c r="G22" s="109">
        <v>110380</v>
      </c>
      <c r="H22" s="109"/>
      <c r="I22" s="109"/>
      <c r="J22" s="111"/>
      <c r="K22" s="32"/>
      <c r="L22" s="31"/>
    </row>
    <row r="23" spans="1:12" ht="25.9" customHeight="1">
      <c r="A23" s="16" t="s">
        <v>87</v>
      </c>
      <c r="B23" s="16" t="s">
        <v>68</v>
      </c>
      <c r="C23" s="16" t="s">
        <v>68</v>
      </c>
      <c r="D23" s="16" t="s">
        <v>57</v>
      </c>
      <c r="E23" s="16" t="s">
        <v>89</v>
      </c>
      <c r="F23" s="109"/>
      <c r="G23" s="109"/>
      <c r="H23" s="109">
        <v>100000</v>
      </c>
      <c r="I23" s="109"/>
      <c r="J23" s="111"/>
      <c r="K23" s="32"/>
      <c r="L23" s="31"/>
    </row>
    <row r="24" spans="1:12" ht="25.9" customHeight="1">
      <c r="A24" s="16" t="s">
        <v>90</v>
      </c>
      <c r="B24" s="16" t="s">
        <v>60</v>
      </c>
      <c r="C24" s="16" t="s">
        <v>91</v>
      </c>
      <c r="D24" s="16" t="s">
        <v>57</v>
      </c>
      <c r="E24" s="16" t="s">
        <v>92</v>
      </c>
      <c r="F24" s="109">
        <f t="shared" si="0"/>
        <v>697593</v>
      </c>
      <c r="G24" s="109">
        <v>697593</v>
      </c>
      <c r="H24" s="109"/>
      <c r="I24" s="109"/>
      <c r="J24" s="111"/>
      <c r="K24" s="32"/>
      <c r="L24" s="31"/>
    </row>
    <row r="25" spans="1:12" ht="25.9" customHeight="1">
      <c r="A25" s="16" t="s">
        <v>90</v>
      </c>
      <c r="B25" s="16" t="s">
        <v>60</v>
      </c>
      <c r="C25" s="16" t="s">
        <v>68</v>
      </c>
      <c r="D25" s="16" t="s">
        <v>57</v>
      </c>
      <c r="E25" s="16" t="s">
        <v>93</v>
      </c>
      <c r="F25" s="109">
        <f t="shared" si="0"/>
        <v>5500</v>
      </c>
      <c r="G25" s="109">
        <v>5500</v>
      </c>
      <c r="H25" s="109"/>
      <c r="I25" s="109"/>
      <c r="J25" s="111"/>
      <c r="K25" s="32"/>
      <c r="L25" s="31"/>
    </row>
    <row r="26" spans="1:12" ht="25.9" customHeight="1">
      <c r="A26" s="16" t="s">
        <v>90</v>
      </c>
      <c r="B26" s="16" t="s">
        <v>62</v>
      </c>
      <c r="C26" s="16" t="s">
        <v>68</v>
      </c>
      <c r="D26" s="16" t="s">
        <v>57</v>
      </c>
      <c r="E26" s="16" t="s">
        <v>94</v>
      </c>
      <c r="F26" s="109">
        <f t="shared" si="0"/>
        <v>8500</v>
      </c>
      <c r="G26" s="109">
        <v>8500</v>
      </c>
      <c r="H26" s="109"/>
      <c r="I26" s="109"/>
      <c r="J26" s="111"/>
      <c r="K26" s="32"/>
      <c r="L26" s="31"/>
    </row>
    <row r="27" spans="1:12" ht="25.9" customHeight="1">
      <c r="A27" s="16" t="s">
        <v>90</v>
      </c>
      <c r="B27" s="16" t="s">
        <v>64</v>
      </c>
      <c r="C27" s="16" t="s">
        <v>62</v>
      </c>
      <c r="D27" s="16" t="s">
        <v>57</v>
      </c>
      <c r="E27" s="16" t="s">
        <v>63</v>
      </c>
      <c r="F27" s="109">
        <f t="shared" si="0"/>
        <v>265700</v>
      </c>
      <c r="G27" s="109"/>
      <c r="H27" s="109">
        <v>265700</v>
      </c>
      <c r="I27" s="109"/>
      <c r="J27" s="111"/>
      <c r="K27" s="32"/>
      <c r="L27" s="31"/>
    </row>
    <row r="28" spans="1:12" ht="25.9" customHeight="1">
      <c r="A28" s="16" t="s">
        <v>90</v>
      </c>
      <c r="B28" s="16" t="s">
        <v>65</v>
      </c>
      <c r="C28" s="16" t="s">
        <v>60</v>
      </c>
      <c r="D28" s="16" t="s">
        <v>57</v>
      </c>
      <c r="E28" s="16" t="s">
        <v>95</v>
      </c>
      <c r="F28" s="109">
        <f t="shared" si="0"/>
        <v>800000</v>
      </c>
      <c r="G28" s="109"/>
      <c r="H28" s="109">
        <v>800000</v>
      </c>
      <c r="I28" s="109"/>
      <c r="J28" s="111"/>
      <c r="K28" s="32"/>
      <c r="L28" s="31"/>
    </row>
    <row r="29" spans="1:12" ht="25.9" customHeight="1">
      <c r="A29" s="16" t="s">
        <v>90</v>
      </c>
      <c r="B29" s="16" t="s">
        <v>65</v>
      </c>
      <c r="C29" s="16" t="s">
        <v>64</v>
      </c>
      <c r="D29" s="16" t="s">
        <v>57</v>
      </c>
      <c r="E29" s="16" t="s">
        <v>96</v>
      </c>
      <c r="F29" s="109">
        <f t="shared" si="0"/>
        <v>1577640</v>
      </c>
      <c r="G29" s="109">
        <v>1577640</v>
      </c>
      <c r="H29" s="109"/>
      <c r="I29" s="109"/>
      <c r="J29" s="111"/>
      <c r="K29" s="32"/>
      <c r="L29" s="31"/>
    </row>
    <row r="30" spans="1:12" ht="25.9" customHeight="1">
      <c r="A30" s="16" t="s">
        <v>90</v>
      </c>
      <c r="B30" s="16" t="s">
        <v>65</v>
      </c>
      <c r="C30" s="16" t="s">
        <v>65</v>
      </c>
      <c r="D30" s="16" t="s">
        <v>57</v>
      </c>
      <c r="E30" s="16" t="s">
        <v>97</v>
      </c>
      <c r="F30" s="109">
        <f t="shared" si="0"/>
        <v>220000</v>
      </c>
      <c r="G30" s="109"/>
      <c r="H30" s="109">
        <v>220000</v>
      </c>
      <c r="I30" s="109"/>
      <c r="J30" s="111">
        <v>0</v>
      </c>
      <c r="K30" s="31"/>
      <c r="L30" s="31"/>
    </row>
    <row r="31" spans="1:12" ht="25.9" customHeight="1">
      <c r="A31" s="16" t="s">
        <v>98</v>
      </c>
      <c r="B31" s="16" t="s">
        <v>60</v>
      </c>
      <c r="C31" s="16" t="s">
        <v>68</v>
      </c>
      <c r="D31" s="16" t="s">
        <v>57</v>
      </c>
      <c r="E31" s="16" t="s">
        <v>99</v>
      </c>
      <c r="F31" s="109">
        <f t="shared" si="0"/>
        <v>7200</v>
      </c>
      <c r="G31" s="109">
        <v>7200</v>
      </c>
      <c r="H31" s="109"/>
      <c r="I31" s="109"/>
      <c r="J31" s="111">
        <v>0</v>
      </c>
      <c r="K31" s="31"/>
      <c r="L31" s="31"/>
    </row>
    <row r="32" spans="1:12" ht="25.9" customHeight="1">
      <c r="A32" s="16" t="s">
        <v>100</v>
      </c>
      <c r="B32" s="16" t="s">
        <v>62</v>
      </c>
      <c r="C32" s="16" t="s">
        <v>60</v>
      </c>
      <c r="D32" s="16" t="s">
        <v>57</v>
      </c>
      <c r="E32" s="16" t="s">
        <v>101</v>
      </c>
      <c r="F32" s="109">
        <f t="shared" si="0"/>
        <v>172989</v>
      </c>
      <c r="G32" s="109">
        <v>172989</v>
      </c>
      <c r="H32" s="109"/>
      <c r="I32" s="109"/>
      <c r="J32" s="111">
        <v>0</v>
      </c>
      <c r="K32" s="31"/>
      <c r="L32" s="31"/>
    </row>
  </sheetData>
  <mergeCells count="8">
    <mergeCell ref="A2:J2"/>
    <mergeCell ref="D5:D6"/>
    <mergeCell ref="E5:E6"/>
    <mergeCell ref="F4:F6"/>
    <mergeCell ref="G4:G6"/>
    <mergeCell ref="H4:H6"/>
    <mergeCell ref="I4:I6"/>
    <mergeCell ref="J4:J6"/>
  </mergeCells>
  <phoneticPr fontId="1" type="noConversion"/>
  <printOptions horizontalCentered="1"/>
  <pageMargins left="0.87986111111111098" right="0.59027777777777801" top="0.59027777777777801" bottom="0.59027777777777801" header="0.59027777777777801" footer="0.39305555555555599"/>
  <pageSetup paperSize="9" scale="87" fitToHeight="100" orientation="landscape"/>
  <headerFooter scaleWithDoc="0" alignWithMargins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4"/>
  <sheetViews>
    <sheetView showGridLines="0" showZeros="0" topLeftCell="A4" workbookViewId="0">
      <selection activeCell="B17" sqref="B17"/>
    </sheetView>
  </sheetViews>
  <sheetFormatPr defaultColWidth="9.1640625" defaultRowHeight="20.25" customHeight="1"/>
  <cols>
    <col min="1" max="1" width="53.5" customWidth="1"/>
    <col min="2" max="2" width="24.83203125" customWidth="1"/>
    <col min="3" max="3" width="53.5" customWidth="1"/>
    <col min="4" max="8" width="24.83203125" customWidth="1"/>
    <col min="9" max="34" width="8.6640625" customWidth="1"/>
    <col min="35" max="35" width="8.33203125" customWidth="1"/>
    <col min="36" max="38" width="9.1640625" customWidth="1"/>
    <col min="39" max="41" width="8.33203125" customWidth="1"/>
    <col min="42" max="253" width="10.6640625" customWidth="1"/>
  </cols>
  <sheetData>
    <row r="1" spans="1:34" ht="20.25" customHeight="1">
      <c r="A1" s="75"/>
      <c r="B1" s="75"/>
      <c r="C1" s="75"/>
      <c r="D1" s="75"/>
      <c r="E1" s="75"/>
      <c r="F1" s="75"/>
      <c r="G1" s="75"/>
      <c r="H1" s="35" t="s">
        <v>135</v>
      </c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</row>
    <row r="2" spans="1:34" ht="20.25" customHeight="1">
      <c r="A2" s="122" t="s">
        <v>136</v>
      </c>
      <c r="B2" s="122"/>
      <c r="C2" s="122"/>
      <c r="D2" s="122"/>
      <c r="E2" s="122"/>
      <c r="F2" s="122"/>
      <c r="G2" s="122"/>
      <c r="H2" s="122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</row>
    <row r="3" spans="1:34" ht="20.25" customHeight="1">
      <c r="A3" s="76" t="s">
        <v>5</v>
      </c>
      <c r="B3" s="76"/>
      <c r="C3" s="33"/>
      <c r="D3" s="33"/>
      <c r="E3" s="33"/>
      <c r="F3" s="33"/>
      <c r="G3" s="33"/>
      <c r="H3" s="6" t="s">
        <v>6</v>
      </c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</row>
    <row r="4" spans="1:34" ht="20.25" customHeight="1">
      <c r="A4" s="77" t="s">
        <v>7</v>
      </c>
      <c r="B4" s="77"/>
      <c r="C4" s="77" t="s">
        <v>8</v>
      </c>
      <c r="D4" s="77"/>
      <c r="E4" s="77"/>
      <c r="F4" s="77"/>
      <c r="G4" s="77"/>
      <c r="H4" s="77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</row>
    <row r="5" spans="1:34" ht="20.25" customHeight="1">
      <c r="A5" s="78" t="s">
        <v>9</v>
      </c>
      <c r="B5" s="79" t="s">
        <v>10</v>
      </c>
      <c r="C5" s="78" t="s">
        <v>9</v>
      </c>
      <c r="D5" s="78" t="s">
        <v>34</v>
      </c>
      <c r="E5" s="79" t="s">
        <v>137</v>
      </c>
      <c r="F5" s="80" t="s">
        <v>138</v>
      </c>
      <c r="G5" s="78" t="s">
        <v>139</v>
      </c>
      <c r="H5" s="80" t="s">
        <v>140</v>
      </c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</row>
    <row r="6" spans="1:34" ht="20.25" customHeight="1">
      <c r="A6" s="81" t="s">
        <v>141</v>
      </c>
      <c r="B6" s="82"/>
      <c r="C6" s="83" t="s">
        <v>142</v>
      </c>
      <c r="D6" s="82">
        <f>SUM(D7:D19)</f>
        <v>7273150</v>
      </c>
      <c r="E6" s="82">
        <f>SUM(E7:E19)</f>
        <v>7273150</v>
      </c>
      <c r="F6" s="82">
        <f>SUM(F7:F19)</f>
        <v>0</v>
      </c>
      <c r="G6" s="82">
        <f>SUM(G7:G19)</f>
        <v>0</v>
      </c>
      <c r="H6" s="82">
        <f>SUM(H7:H19)</f>
        <v>0</v>
      </c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</row>
    <row r="7" spans="1:34" ht="20.25" customHeight="1">
      <c r="A7" s="81" t="s">
        <v>143</v>
      </c>
      <c r="B7" s="82"/>
      <c r="C7" s="83" t="s">
        <v>144</v>
      </c>
      <c r="D7" s="84">
        <f t="shared" ref="D7:D19" si="0">SUM(E7:H7)</f>
        <v>1981376</v>
      </c>
      <c r="E7" s="85">
        <v>1981376</v>
      </c>
      <c r="F7" s="86">
        <v>0</v>
      </c>
      <c r="G7" s="86">
        <v>0</v>
      </c>
      <c r="H7" s="82">
        <v>0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</row>
    <row r="8" spans="1:34" ht="20.25" customHeight="1">
      <c r="A8" s="81" t="s">
        <v>145</v>
      </c>
      <c r="B8" s="82">
        <v>0</v>
      </c>
      <c r="C8" s="83" t="s">
        <v>146</v>
      </c>
      <c r="D8" s="84">
        <f t="shared" si="0"/>
        <v>0</v>
      </c>
      <c r="E8" s="86"/>
      <c r="F8" s="86">
        <v>0</v>
      </c>
      <c r="G8" s="86">
        <v>0</v>
      </c>
      <c r="H8" s="82">
        <v>0</v>
      </c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</row>
    <row r="9" spans="1:34" ht="20.25" customHeight="1">
      <c r="A9" s="81" t="s">
        <v>147</v>
      </c>
      <c r="B9" s="85">
        <v>0</v>
      </c>
      <c r="C9" s="83" t="s">
        <v>148</v>
      </c>
      <c r="D9" s="84">
        <f t="shared" si="0"/>
        <v>0</v>
      </c>
      <c r="E9" s="86"/>
      <c r="F9" s="86">
        <v>0</v>
      </c>
      <c r="G9" s="86">
        <v>0</v>
      </c>
      <c r="H9" s="82">
        <v>0</v>
      </c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</row>
    <row r="10" spans="1:34" ht="20.25" customHeight="1">
      <c r="A10" s="81" t="s">
        <v>149</v>
      </c>
      <c r="B10" s="87"/>
      <c r="C10" s="83" t="s">
        <v>150</v>
      </c>
      <c r="D10" s="84">
        <f t="shared" si="0"/>
        <v>0</v>
      </c>
      <c r="E10" s="86"/>
      <c r="F10" s="86">
        <v>0</v>
      </c>
      <c r="G10" s="86">
        <v>0</v>
      </c>
      <c r="H10" s="82">
        <v>0</v>
      </c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</row>
    <row r="11" spans="1:34" ht="20.25" customHeight="1">
      <c r="A11" s="81" t="s">
        <v>143</v>
      </c>
      <c r="B11" s="82"/>
      <c r="C11" s="83" t="s">
        <v>151</v>
      </c>
      <c r="D11" s="84">
        <f t="shared" si="0"/>
        <v>0</v>
      </c>
      <c r="E11" s="86"/>
      <c r="F11" s="86">
        <v>0</v>
      </c>
      <c r="G11" s="86">
        <v>0</v>
      </c>
      <c r="H11" s="82">
        <v>0</v>
      </c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</row>
    <row r="12" spans="1:34" ht="20.25" customHeight="1">
      <c r="A12" s="81" t="s">
        <v>145</v>
      </c>
      <c r="B12" s="82">
        <v>0</v>
      </c>
      <c r="C12" s="83" t="s">
        <v>152</v>
      </c>
      <c r="D12" s="84">
        <f t="shared" si="0"/>
        <v>0</v>
      </c>
      <c r="E12" s="86"/>
      <c r="F12" s="86">
        <v>0</v>
      </c>
      <c r="G12" s="86">
        <v>0</v>
      </c>
      <c r="H12" s="82">
        <v>0</v>
      </c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</row>
    <row r="13" spans="1:34" ht="20.25" customHeight="1">
      <c r="A13" s="81" t="s">
        <v>147</v>
      </c>
      <c r="B13" s="82">
        <v>0</v>
      </c>
      <c r="C13" s="83" t="s">
        <v>153</v>
      </c>
      <c r="D13" s="84">
        <f t="shared" si="0"/>
        <v>147932</v>
      </c>
      <c r="E13" s="85">
        <v>147932</v>
      </c>
      <c r="F13" s="86">
        <v>0</v>
      </c>
      <c r="G13" s="86">
        <v>0</v>
      </c>
      <c r="H13" s="82">
        <v>0</v>
      </c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</row>
    <row r="14" spans="1:34" ht="20.25" customHeight="1">
      <c r="A14" s="81" t="s">
        <v>154</v>
      </c>
      <c r="B14" s="85">
        <v>0</v>
      </c>
      <c r="C14" s="83" t="s">
        <v>155</v>
      </c>
      <c r="D14" s="84">
        <f t="shared" si="0"/>
        <v>1170540</v>
      </c>
      <c r="E14" s="85">
        <v>1170540</v>
      </c>
      <c r="F14" s="86">
        <v>0</v>
      </c>
      <c r="G14" s="86">
        <v>0</v>
      </c>
      <c r="H14" s="82">
        <v>0</v>
      </c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</row>
    <row r="15" spans="1:34" ht="20.25" customHeight="1">
      <c r="A15" s="88"/>
      <c r="B15" s="85"/>
      <c r="C15" s="89" t="s">
        <v>156</v>
      </c>
      <c r="D15" s="84">
        <f t="shared" si="0"/>
        <v>7800</v>
      </c>
      <c r="E15" s="17">
        <v>7800</v>
      </c>
      <c r="F15" s="86">
        <v>0</v>
      </c>
      <c r="G15" s="86">
        <v>0</v>
      </c>
      <c r="H15" s="82">
        <v>0</v>
      </c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</row>
    <row r="16" spans="1:34" ht="20.25" customHeight="1">
      <c r="A16" s="88"/>
      <c r="B16" s="85"/>
      <c r="C16" s="89" t="s">
        <v>157</v>
      </c>
      <c r="D16" s="84">
        <f t="shared" si="0"/>
        <v>210380</v>
      </c>
      <c r="E16" s="17">
        <v>210380</v>
      </c>
      <c r="F16" s="86">
        <v>0</v>
      </c>
      <c r="G16" s="86">
        <v>0</v>
      </c>
      <c r="H16" s="82">
        <v>0</v>
      </c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</row>
    <row r="17" spans="1:34" ht="20.25" customHeight="1">
      <c r="A17" s="88"/>
      <c r="B17" s="85"/>
      <c r="C17" s="89" t="s">
        <v>158</v>
      </c>
      <c r="D17" s="84">
        <f t="shared" si="0"/>
        <v>3574933</v>
      </c>
      <c r="E17" s="85">
        <v>3574933</v>
      </c>
      <c r="F17" s="86">
        <v>0</v>
      </c>
      <c r="G17" s="86">
        <v>0</v>
      </c>
      <c r="H17" s="82">
        <v>0</v>
      </c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</row>
    <row r="18" spans="1:34" ht="20.25" customHeight="1">
      <c r="A18" s="88"/>
      <c r="B18" s="85"/>
      <c r="C18" s="89" t="s">
        <v>159</v>
      </c>
      <c r="D18" s="84">
        <f t="shared" si="0"/>
        <v>7200</v>
      </c>
      <c r="E18" s="85">
        <v>7200</v>
      </c>
      <c r="F18" s="86">
        <v>0</v>
      </c>
      <c r="G18" s="86">
        <v>0</v>
      </c>
      <c r="H18" s="82">
        <v>0</v>
      </c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</row>
    <row r="19" spans="1:34" ht="20.25" customHeight="1">
      <c r="A19" s="89"/>
      <c r="B19" s="85"/>
      <c r="C19" s="89" t="s">
        <v>160</v>
      </c>
      <c r="D19" s="84">
        <f t="shared" si="0"/>
        <v>172989</v>
      </c>
      <c r="E19" s="85">
        <v>172989</v>
      </c>
      <c r="F19" s="86">
        <v>0</v>
      </c>
      <c r="G19" s="86">
        <v>0</v>
      </c>
      <c r="H19" s="82">
        <v>0</v>
      </c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</row>
    <row r="20" spans="1:34" ht="20.25" customHeight="1">
      <c r="A20" s="78"/>
      <c r="B20" s="90"/>
      <c r="C20" s="78"/>
      <c r="D20" s="90"/>
      <c r="E20" s="91"/>
      <c r="F20" s="91"/>
      <c r="G20" s="91"/>
      <c r="H20" s="91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</row>
    <row r="21" spans="1:34" ht="20.25" customHeight="1">
      <c r="A21" s="89"/>
      <c r="B21" s="85"/>
      <c r="C21" s="89" t="s">
        <v>161</v>
      </c>
      <c r="D21" s="84">
        <f>SUM(E21:H21)</f>
        <v>0</v>
      </c>
      <c r="E21" s="92"/>
      <c r="F21" s="92">
        <v>0</v>
      </c>
      <c r="G21" s="92">
        <v>0</v>
      </c>
      <c r="H21" s="85">
        <v>0</v>
      </c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</row>
    <row r="22" spans="1:34" ht="20.25" customHeight="1">
      <c r="A22" s="89"/>
      <c r="B22" s="93"/>
      <c r="C22" s="89"/>
      <c r="D22" s="90"/>
      <c r="E22" s="94"/>
      <c r="F22" s="94"/>
      <c r="G22" s="94"/>
      <c r="H22" s="94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</row>
    <row r="23" spans="1:34" ht="20.25" customHeight="1">
      <c r="A23" s="78" t="s">
        <v>29</v>
      </c>
      <c r="B23" s="93">
        <f>SUM(B6,B10)</f>
        <v>0</v>
      </c>
      <c r="C23" s="78" t="s">
        <v>30</v>
      </c>
      <c r="D23" s="84">
        <f>SUM(E23:H23)</f>
        <v>7273150</v>
      </c>
      <c r="E23" s="90">
        <f>SUM(E7:E21)</f>
        <v>7273150</v>
      </c>
      <c r="F23" s="90">
        <f>SUM(F7:F21)</f>
        <v>0</v>
      </c>
      <c r="G23" s="90">
        <f>SUM(G7:G21)</f>
        <v>0</v>
      </c>
      <c r="H23" s="90">
        <f>SUM(H7:H21)</f>
        <v>0</v>
      </c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</row>
    <row r="24" spans="1:34" ht="20.25" customHeight="1">
      <c r="A24" s="95"/>
      <c r="B24" s="96"/>
      <c r="C24" s="97"/>
      <c r="D24" s="97"/>
      <c r="E24" s="97"/>
      <c r="F24" s="97"/>
      <c r="G24" s="97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</row>
  </sheetData>
  <mergeCells count="1">
    <mergeCell ref="A2:H2"/>
  </mergeCells>
  <phoneticPr fontId="1" type="noConversion"/>
  <printOptions horizontalCentered="1" verticalCentered="1"/>
  <pageMargins left="0.59027777777777801" right="0.59027777777777801" top="0.59027777777777801" bottom="0.59027777777777801" header="0.59027777777777801" footer="0.39305555555555599"/>
  <pageSetup paperSize="9" scale="64" orientation="landscape" horizontalDpi="300" verticalDpi="300"/>
  <headerFooter scaleWithDoc="0"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CN58"/>
  <sheetViews>
    <sheetView showGridLines="0" showZeros="0" workbookViewId="0">
      <pane ySplit="6" topLeftCell="A25" activePane="bottomLeft" state="frozen"/>
      <selection pane="bottomLeft" activeCell="M13" sqref="M13"/>
    </sheetView>
  </sheetViews>
  <sheetFormatPr defaultColWidth="9.1640625" defaultRowHeight="12.75" customHeight="1"/>
  <cols>
    <col min="1" max="1" width="4.83203125" customWidth="1"/>
    <col min="2" max="3" width="3.6640625" customWidth="1"/>
    <col min="4" max="4" width="28.83203125" customWidth="1"/>
    <col min="5" max="5" width="13.6640625" customWidth="1"/>
    <col min="6" max="6" width="13.1640625" customWidth="1"/>
    <col min="7" max="7" width="10.6640625" customWidth="1"/>
    <col min="8" max="8" width="11.83203125" customWidth="1"/>
    <col min="9" max="11" width="10.6640625" customWidth="1"/>
    <col min="12" max="12" width="9.6640625" customWidth="1"/>
    <col min="13" max="14" width="12.1640625" customWidth="1"/>
    <col min="15" max="17" width="10.6640625" customWidth="1"/>
    <col min="18" max="18" width="11" customWidth="1"/>
    <col min="19" max="20" width="12.1640625" customWidth="1"/>
    <col min="21" max="21" width="10.83203125" customWidth="1"/>
    <col min="22" max="23" width="10.6640625" customWidth="1"/>
    <col min="24" max="24" width="12.1640625" customWidth="1"/>
    <col min="25" max="25" width="9.83203125" customWidth="1"/>
    <col min="26" max="29" width="10.6640625" customWidth="1"/>
    <col min="30" max="30" width="9.1640625" customWidth="1"/>
    <col min="31" max="31" width="11.1640625" customWidth="1"/>
    <col min="32" max="39" width="10.6640625" customWidth="1"/>
    <col min="40" max="40" width="12" customWidth="1"/>
    <col min="41" max="43" width="10.6640625" customWidth="1"/>
    <col min="44" max="44" width="11.83203125" customWidth="1"/>
    <col min="45" max="48" width="10.6640625" customWidth="1"/>
    <col min="49" max="49" width="12.5" customWidth="1"/>
    <col min="50" max="65" width="10.6640625" customWidth="1"/>
    <col min="66" max="66" width="10.1640625" customWidth="1"/>
    <col min="67" max="70" width="10.6640625" customWidth="1"/>
    <col min="71" max="71" width="10" customWidth="1"/>
    <col min="72" max="72" width="13.5" customWidth="1"/>
    <col min="73" max="75" width="10.6640625" customWidth="1"/>
    <col min="76" max="76" width="12.33203125" customWidth="1"/>
    <col min="77" max="77" width="9.6640625" customWidth="1"/>
    <col min="78" max="79" width="10.6640625" customWidth="1"/>
    <col min="80" max="80" width="9.83203125" customWidth="1"/>
    <col min="81" max="82" width="10.6640625" customWidth="1"/>
    <col min="83" max="83" width="8.83203125" customWidth="1"/>
    <col min="84" max="84" width="10" customWidth="1"/>
    <col min="85" max="85" width="10.6640625" customWidth="1"/>
    <col min="86" max="86" width="9.5" customWidth="1"/>
    <col min="87" max="91" width="10.6640625" hidden="1" customWidth="1"/>
    <col min="92" max="92" width="10.6640625" customWidth="1"/>
  </cols>
  <sheetData>
    <row r="1" spans="1:92" ht="13.9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72"/>
      <c r="Z1" s="72"/>
      <c r="CM1" s="73" t="s">
        <v>162</v>
      </c>
    </row>
    <row r="2" spans="1:92" ht="19.899999999999999" customHeight="1">
      <c r="A2" s="122" t="s">
        <v>163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</row>
    <row r="3" spans="1:92" ht="16.149999999999999" customHeight="1">
      <c r="A3" s="5" t="s">
        <v>5</v>
      </c>
      <c r="B3" s="5"/>
      <c r="C3" s="5"/>
      <c r="D3" s="5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6" t="s">
        <v>6</v>
      </c>
      <c r="CN3" s="27"/>
    </row>
    <row r="4" spans="1:92" ht="20.100000000000001" customHeight="1">
      <c r="A4" s="131" t="s">
        <v>33</v>
      </c>
      <c r="B4" s="131"/>
      <c r="C4" s="131"/>
      <c r="D4" s="131"/>
      <c r="E4" s="144" t="s">
        <v>34</v>
      </c>
      <c r="F4" s="146" t="s">
        <v>164</v>
      </c>
      <c r="G4" s="147"/>
      <c r="H4" s="147"/>
      <c r="I4" s="147"/>
      <c r="J4" s="147"/>
      <c r="K4" s="147"/>
      <c r="L4" s="148"/>
      <c r="M4" s="127" t="s">
        <v>165</v>
      </c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45" t="s">
        <v>166</v>
      </c>
      <c r="AO4" s="142"/>
      <c r="AP4" s="142"/>
      <c r="AQ4" s="142"/>
      <c r="AR4" s="142"/>
      <c r="AS4" s="142"/>
      <c r="AT4" s="142"/>
      <c r="AU4" s="142"/>
      <c r="AV4" s="142"/>
      <c r="AW4" s="142"/>
      <c r="AX4" s="142" t="s">
        <v>167</v>
      </c>
      <c r="AY4" s="142"/>
      <c r="AZ4" s="142"/>
      <c r="BA4" s="142"/>
      <c r="BB4" s="142"/>
      <c r="BC4" s="142" t="s">
        <v>168</v>
      </c>
      <c r="BD4" s="142"/>
      <c r="BE4" s="142"/>
      <c r="BF4" s="142" t="s">
        <v>169</v>
      </c>
      <c r="BG4" s="142"/>
      <c r="BH4" s="142"/>
      <c r="BI4" s="142" t="s">
        <v>170</v>
      </c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 t="s">
        <v>171</v>
      </c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 t="s">
        <v>172</v>
      </c>
      <c r="CJ4" s="142"/>
      <c r="CK4" s="142"/>
      <c r="CL4" s="142"/>
      <c r="CM4" s="142"/>
      <c r="CN4" s="27"/>
    </row>
    <row r="5" spans="1:92" ht="20.100000000000001" customHeight="1">
      <c r="A5" s="7" t="s">
        <v>44</v>
      </c>
      <c r="B5" s="7"/>
      <c r="C5" s="71"/>
      <c r="D5" s="143" t="s">
        <v>173</v>
      </c>
      <c r="E5" s="123"/>
      <c r="F5" s="138" t="s">
        <v>49</v>
      </c>
      <c r="G5" s="138" t="s">
        <v>174</v>
      </c>
      <c r="H5" s="138" t="s">
        <v>175</v>
      </c>
      <c r="I5" s="138" t="s">
        <v>176</v>
      </c>
      <c r="J5" s="138" t="s">
        <v>177</v>
      </c>
      <c r="K5" s="138" t="s">
        <v>178</v>
      </c>
      <c r="L5" s="140" t="s">
        <v>179</v>
      </c>
      <c r="M5" s="138" t="s">
        <v>49</v>
      </c>
      <c r="N5" s="138" t="s">
        <v>180</v>
      </c>
      <c r="O5" s="138" t="s">
        <v>181</v>
      </c>
      <c r="P5" s="138" t="s">
        <v>182</v>
      </c>
      <c r="Q5" s="138" t="s">
        <v>183</v>
      </c>
      <c r="R5" s="138" t="s">
        <v>184</v>
      </c>
      <c r="S5" s="138" t="s">
        <v>185</v>
      </c>
      <c r="T5" s="138" t="s">
        <v>186</v>
      </c>
      <c r="U5" s="138" t="s">
        <v>187</v>
      </c>
      <c r="V5" s="138" t="s">
        <v>188</v>
      </c>
      <c r="W5" s="139" t="s">
        <v>189</v>
      </c>
      <c r="X5" s="138" t="s">
        <v>190</v>
      </c>
      <c r="Y5" s="138" t="s">
        <v>191</v>
      </c>
      <c r="Z5" s="138" t="s">
        <v>192</v>
      </c>
      <c r="AA5" s="138" t="s">
        <v>193</v>
      </c>
      <c r="AB5" s="139" t="s">
        <v>194</v>
      </c>
      <c r="AC5" s="138" t="s">
        <v>195</v>
      </c>
      <c r="AD5" s="138" t="s">
        <v>196</v>
      </c>
      <c r="AE5" s="138" t="s">
        <v>197</v>
      </c>
      <c r="AF5" s="138" t="s">
        <v>198</v>
      </c>
      <c r="AG5" s="138" t="s">
        <v>199</v>
      </c>
      <c r="AH5" s="138" t="s">
        <v>200</v>
      </c>
      <c r="AI5" s="138" t="s">
        <v>201</v>
      </c>
      <c r="AJ5" s="138" t="s">
        <v>202</v>
      </c>
      <c r="AK5" s="138" t="s">
        <v>203</v>
      </c>
      <c r="AL5" s="139" t="s">
        <v>204</v>
      </c>
      <c r="AM5" s="138" t="s">
        <v>205</v>
      </c>
      <c r="AN5" s="123" t="s">
        <v>49</v>
      </c>
      <c r="AO5" s="123" t="s">
        <v>206</v>
      </c>
      <c r="AP5" s="123" t="s">
        <v>207</v>
      </c>
      <c r="AQ5" s="124" t="s">
        <v>208</v>
      </c>
      <c r="AR5" s="123" t="s">
        <v>209</v>
      </c>
      <c r="AS5" s="123" t="s">
        <v>210</v>
      </c>
      <c r="AT5" s="123" t="s">
        <v>211</v>
      </c>
      <c r="AU5" s="123" t="s">
        <v>101</v>
      </c>
      <c r="AV5" s="124" t="s">
        <v>212</v>
      </c>
      <c r="AW5" s="123" t="s">
        <v>213</v>
      </c>
      <c r="AX5" s="123" t="s">
        <v>49</v>
      </c>
      <c r="AY5" s="123" t="s">
        <v>214</v>
      </c>
      <c r="AZ5" s="123" t="s">
        <v>215</v>
      </c>
      <c r="BA5" s="123" t="s">
        <v>216</v>
      </c>
      <c r="BB5" s="123" t="s">
        <v>217</v>
      </c>
      <c r="BC5" s="123" t="s">
        <v>49</v>
      </c>
      <c r="BD5" s="123" t="s">
        <v>218</v>
      </c>
      <c r="BE5" s="123" t="s">
        <v>219</v>
      </c>
      <c r="BF5" s="123" t="s">
        <v>49</v>
      </c>
      <c r="BG5" s="123" t="s">
        <v>220</v>
      </c>
      <c r="BH5" s="123" t="s">
        <v>221</v>
      </c>
      <c r="BI5" s="123" t="s">
        <v>49</v>
      </c>
      <c r="BJ5" s="123" t="s">
        <v>222</v>
      </c>
      <c r="BK5" s="123" t="s">
        <v>223</v>
      </c>
      <c r="BL5" s="123" t="s">
        <v>224</v>
      </c>
      <c r="BM5" s="123" t="s">
        <v>225</v>
      </c>
      <c r="BN5" s="123" t="s">
        <v>226</v>
      </c>
      <c r="BO5" s="123" t="s">
        <v>227</v>
      </c>
      <c r="BP5" s="123" t="s">
        <v>228</v>
      </c>
      <c r="BQ5" s="123" t="s">
        <v>229</v>
      </c>
      <c r="BR5" s="123" t="s">
        <v>230</v>
      </c>
      <c r="BS5" s="123" t="s">
        <v>231</v>
      </c>
      <c r="BT5" s="123" t="s">
        <v>49</v>
      </c>
      <c r="BU5" s="123" t="s">
        <v>222</v>
      </c>
      <c r="BV5" s="123" t="s">
        <v>223</v>
      </c>
      <c r="BW5" s="123" t="s">
        <v>224</v>
      </c>
      <c r="BX5" s="123" t="s">
        <v>225</v>
      </c>
      <c r="BY5" s="123" t="s">
        <v>226</v>
      </c>
      <c r="BZ5" s="123" t="s">
        <v>227</v>
      </c>
      <c r="CA5" s="123" t="s">
        <v>228</v>
      </c>
      <c r="CB5" s="123" t="s">
        <v>232</v>
      </c>
      <c r="CC5" s="123" t="s">
        <v>233</v>
      </c>
      <c r="CD5" s="123" t="s">
        <v>234</v>
      </c>
      <c r="CE5" s="123" t="s">
        <v>235</v>
      </c>
      <c r="CF5" s="137" t="s">
        <v>229</v>
      </c>
      <c r="CG5" s="123" t="s">
        <v>230</v>
      </c>
      <c r="CH5" s="123" t="s">
        <v>171</v>
      </c>
      <c r="CI5" s="123" t="s">
        <v>49</v>
      </c>
      <c r="CJ5" s="123" t="s">
        <v>236</v>
      </c>
      <c r="CK5" s="123" t="s">
        <v>237</v>
      </c>
      <c r="CL5" s="123" t="s">
        <v>238</v>
      </c>
      <c r="CM5" s="123" t="s">
        <v>172</v>
      </c>
      <c r="CN5" s="27"/>
    </row>
    <row r="6" spans="1:92" ht="16.899999999999999" customHeight="1">
      <c r="A6" s="14" t="s">
        <v>54</v>
      </c>
      <c r="B6" s="13" t="s">
        <v>55</v>
      </c>
      <c r="C6" s="15" t="s">
        <v>56</v>
      </c>
      <c r="D6" s="130"/>
      <c r="E6" s="124"/>
      <c r="F6" s="123"/>
      <c r="G6" s="123"/>
      <c r="H6" s="123"/>
      <c r="I6" s="123"/>
      <c r="J6" s="123"/>
      <c r="K6" s="123"/>
      <c r="L6" s="141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37"/>
      <c r="X6" s="123"/>
      <c r="Y6" s="123"/>
      <c r="Z6" s="123"/>
      <c r="AA6" s="123"/>
      <c r="AB6" s="137"/>
      <c r="AC6" s="123"/>
      <c r="AD6" s="124"/>
      <c r="AE6" s="124"/>
      <c r="AF6" s="123"/>
      <c r="AG6" s="123"/>
      <c r="AH6" s="123"/>
      <c r="AI6" s="123"/>
      <c r="AJ6" s="123"/>
      <c r="AK6" s="123"/>
      <c r="AL6" s="137"/>
      <c r="AM6" s="123"/>
      <c r="AN6" s="123"/>
      <c r="AO6" s="123"/>
      <c r="AP6" s="123"/>
      <c r="AQ6" s="138"/>
      <c r="AR6" s="123"/>
      <c r="AS6" s="123"/>
      <c r="AT6" s="123"/>
      <c r="AU6" s="123"/>
      <c r="AV6" s="138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37"/>
      <c r="CG6" s="123"/>
      <c r="CH6" s="123"/>
      <c r="CI6" s="123"/>
      <c r="CJ6" s="123"/>
      <c r="CK6" s="123"/>
      <c r="CL6" s="123"/>
      <c r="CM6" s="123"/>
      <c r="CN6" s="27"/>
    </row>
    <row r="7" spans="1:92" ht="20.100000000000001" customHeight="1">
      <c r="A7" s="42"/>
      <c r="B7" s="42"/>
      <c r="C7" s="42"/>
      <c r="D7" s="42" t="s">
        <v>34</v>
      </c>
      <c r="E7" s="17">
        <f>E8+E21+E24+E33+E36+E41+E53+E56</f>
        <v>7273150</v>
      </c>
      <c r="F7" s="17">
        <f t="shared" ref="F7:BQ7" si="0">F8+F21+F24+F33+F36+F41+F53+F56</f>
        <v>1823789</v>
      </c>
      <c r="G7" s="17">
        <f t="shared" si="0"/>
        <v>807504</v>
      </c>
      <c r="H7" s="17">
        <f t="shared" si="0"/>
        <v>495300</v>
      </c>
      <c r="I7" s="17">
        <f t="shared" si="0"/>
        <v>34458</v>
      </c>
      <c r="J7" s="17">
        <f t="shared" si="0"/>
        <v>207530</v>
      </c>
      <c r="K7" s="17">
        <f t="shared" si="0"/>
        <v>278997</v>
      </c>
      <c r="L7" s="17">
        <f t="shared" si="0"/>
        <v>0</v>
      </c>
      <c r="M7" s="17">
        <f t="shared" si="0"/>
        <v>1706051</v>
      </c>
      <c r="N7" s="17">
        <f t="shared" si="0"/>
        <v>494624</v>
      </c>
      <c r="O7" s="17">
        <f t="shared" si="0"/>
        <v>0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10000</v>
      </c>
      <c r="T7" s="17">
        <f t="shared" si="0"/>
        <v>10000</v>
      </c>
      <c r="U7" s="17">
        <f t="shared" si="0"/>
        <v>0</v>
      </c>
      <c r="V7" s="17">
        <f t="shared" si="0"/>
        <v>26583</v>
      </c>
      <c r="W7" s="17">
        <f t="shared" si="0"/>
        <v>0</v>
      </c>
      <c r="X7" s="17">
        <f t="shared" si="0"/>
        <v>0</v>
      </c>
      <c r="Y7" s="17">
        <f t="shared" si="0"/>
        <v>0</v>
      </c>
      <c r="Z7" s="17">
        <f t="shared" si="0"/>
        <v>10000</v>
      </c>
      <c r="AA7" s="17">
        <f t="shared" si="0"/>
        <v>10000</v>
      </c>
      <c r="AB7" s="17">
        <f t="shared" si="0"/>
        <v>120000</v>
      </c>
      <c r="AC7" s="17">
        <f t="shared" si="0"/>
        <v>0</v>
      </c>
      <c r="AD7" s="17">
        <f t="shared" si="0"/>
        <v>0</v>
      </c>
      <c r="AE7" s="17">
        <f t="shared" si="0"/>
        <v>0</v>
      </c>
      <c r="AF7" s="17">
        <f t="shared" si="0"/>
        <v>0</v>
      </c>
      <c r="AG7" s="17">
        <f t="shared" si="0"/>
        <v>0</v>
      </c>
      <c r="AH7" s="17">
        <f t="shared" si="0"/>
        <v>0</v>
      </c>
      <c r="AI7" s="17">
        <f t="shared" si="0"/>
        <v>0</v>
      </c>
      <c r="AJ7" s="17">
        <f t="shared" si="0"/>
        <v>61072</v>
      </c>
      <c r="AK7" s="17">
        <f t="shared" si="0"/>
        <v>49119</v>
      </c>
      <c r="AL7" s="17">
        <f t="shared" si="0"/>
        <v>0</v>
      </c>
      <c r="AM7" s="17">
        <f t="shared" si="0"/>
        <v>914653</v>
      </c>
      <c r="AN7" s="17">
        <f t="shared" si="0"/>
        <v>2723310</v>
      </c>
      <c r="AO7" s="17">
        <f t="shared" si="0"/>
        <v>0</v>
      </c>
      <c r="AP7" s="17">
        <f>AP8+AP21+AP24+AP33+AP36+AP41+AP53+AP56</f>
        <v>27528</v>
      </c>
      <c r="AQ7" s="17">
        <f>AQ8+AQ21+AQ24+AQ33+AQ36+AQ41+AQ53+AQ56</f>
        <v>0</v>
      </c>
      <c r="AR7" s="17">
        <f>AR8+AR21+AR24+AR33+AR36+AR41+AR53+AR56</f>
        <v>1038480</v>
      </c>
      <c r="AS7" s="17">
        <f>AS8+AS21+AS24+AS33+AS36+AS41+AS53+AS56</f>
        <v>0</v>
      </c>
      <c r="AT7" s="17">
        <f>AT8+AT21+AT24+AT33+AT36+AT41+AT53+AT56</f>
        <v>0</v>
      </c>
      <c r="AU7" s="17">
        <f t="shared" si="0"/>
        <v>172989</v>
      </c>
      <c r="AV7" s="17">
        <f t="shared" si="0"/>
        <v>0</v>
      </c>
      <c r="AW7" s="17">
        <f t="shared" si="0"/>
        <v>1484313</v>
      </c>
      <c r="AX7" s="17">
        <f t="shared" si="0"/>
        <v>0</v>
      </c>
      <c r="AY7" s="17">
        <f t="shared" si="0"/>
        <v>0</v>
      </c>
      <c r="AZ7" s="17">
        <f t="shared" si="0"/>
        <v>0</v>
      </c>
      <c r="BA7" s="17">
        <f t="shared" si="0"/>
        <v>0</v>
      </c>
      <c r="BB7" s="17">
        <f t="shared" si="0"/>
        <v>0</v>
      </c>
      <c r="BC7" s="17">
        <f t="shared" si="0"/>
        <v>0</v>
      </c>
      <c r="BD7" s="17">
        <f t="shared" si="0"/>
        <v>0</v>
      </c>
      <c r="BE7" s="17">
        <f t="shared" si="0"/>
        <v>0</v>
      </c>
      <c r="BF7" s="17">
        <f t="shared" si="0"/>
        <v>0</v>
      </c>
      <c r="BG7" s="17">
        <f t="shared" si="0"/>
        <v>0</v>
      </c>
      <c r="BH7" s="17">
        <f t="shared" si="0"/>
        <v>0</v>
      </c>
      <c r="BI7" s="17">
        <f t="shared" si="0"/>
        <v>0</v>
      </c>
      <c r="BJ7" s="17">
        <f t="shared" si="0"/>
        <v>0</v>
      </c>
      <c r="BK7" s="17">
        <f t="shared" si="0"/>
        <v>0</v>
      </c>
      <c r="BL7" s="17">
        <f t="shared" si="0"/>
        <v>0</v>
      </c>
      <c r="BM7" s="17">
        <f t="shared" si="0"/>
        <v>0</v>
      </c>
      <c r="BN7" s="17">
        <f t="shared" si="0"/>
        <v>0</v>
      </c>
      <c r="BO7" s="17">
        <f t="shared" si="0"/>
        <v>0</v>
      </c>
      <c r="BP7" s="17">
        <f t="shared" si="0"/>
        <v>0</v>
      </c>
      <c r="BQ7" s="17">
        <f t="shared" si="0"/>
        <v>0</v>
      </c>
      <c r="BR7" s="17">
        <f t="shared" ref="BR7:CM7" si="1">BR8+BR21+BR24+BR33+BR36+BR41+BR53+BR56</f>
        <v>0</v>
      </c>
      <c r="BS7" s="17">
        <f t="shared" si="1"/>
        <v>0</v>
      </c>
      <c r="BT7" s="17">
        <f>BU7+BV7+BW7+BX7+BY7+BZ7+CA7+CB7+CC7+CD7+CE7+CF7+CG7+CH7</f>
        <v>1020000</v>
      </c>
      <c r="BU7" s="17">
        <f>BU8+BU21+BU24+BU33+BU36+BU41+BU53+BU56</f>
        <v>0</v>
      </c>
      <c r="BV7" s="17">
        <f>BV8+BV21+BV24+BV33+BV36+BV41+BV53+BV56</f>
        <v>0</v>
      </c>
      <c r="BW7" s="17">
        <f>BW8+BW21+BW24+BW33+BW36+BW41+BW53+BW56</f>
        <v>0</v>
      </c>
      <c r="BX7" s="17">
        <f>BX8+BX21+BX24+BX33+BX36+BX41+BX53+BX56</f>
        <v>1020000</v>
      </c>
      <c r="BY7" s="17">
        <f t="shared" si="1"/>
        <v>0</v>
      </c>
      <c r="BZ7" s="17">
        <f t="shared" si="1"/>
        <v>0</v>
      </c>
      <c r="CA7" s="17">
        <f t="shared" si="1"/>
        <v>0</v>
      </c>
      <c r="CB7" s="17">
        <f t="shared" si="1"/>
        <v>0</v>
      </c>
      <c r="CC7" s="17">
        <f t="shared" si="1"/>
        <v>0</v>
      </c>
      <c r="CD7" s="17">
        <f t="shared" si="1"/>
        <v>0</v>
      </c>
      <c r="CE7" s="17">
        <f t="shared" si="1"/>
        <v>0</v>
      </c>
      <c r="CF7" s="17">
        <f t="shared" si="1"/>
        <v>0</v>
      </c>
      <c r="CG7" s="17">
        <f t="shared" si="1"/>
        <v>0</v>
      </c>
      <c r="CH7" s="17">
        <f t="shared" si="1"/>
        <v>0</v>
      </c>
      <c r="CI7" s="17">
        <f t="shared" si="1"/>
        <v>0</v>
      </c>
      <c r="CJ7" s="17">
        <f t="shared" si="1"/>
        <v>0</v>
      </c>
      <c r="CK7" s="17">
        <f t="shared" si="1"/>
        <v>0</v>
      </c>
      <c r="CL7" s="17">
        <f t="shared" si="1"/>
        <v>0</v>
      </c>
      <c r="CM7" s="17">
        <f t="shared" si="1"/>
        <v>0</v>
      </c>
      <c r="CN7" s="74"/>
    </row>
    <row r="8" spans="1:92" ht="20.100000000000001" customHeight="1">
      <c r="A8" s="16"/>
      <c r="B8" s="16"/>
      <c r="C8" s="16"/>
      <c r="D8" s="42" t="s">
        <v>239</v>
      </c>
      <c r="E8" s="17">
        <f>F8+M8+AN8+AX8+BC8+BF8+BI8+BT8</f>
        <v>1981376</v>
      </c>
      <c r="F8" s="17">
        <f>G8+H8+I8+J8+K8+L8</f>
        <v>1183492</v>
      </c>
      <c r="G8" s="17">
        <f t="shared" ref="G8:BT8" si="2">G9+G12+G14+G17+G19</f>
        <v>515860</v>
      </c>
      <c r="H8" s="17">
        <f t="shared" si="2"/>
        <v>484068</v>
      </c>
      <c r="I8" s="17">
        <f t="shared" si="2"/>
        <v>34458</v>
      </c>
      <c r="J8" s="17">
        <f t="shared" si="2"/>
        <v>0</v>
      </c>
      <c r="K8" s="17">
        <f t="shared" si="2"/>
        <v>149106</v>
      </c>
      <c r="L8" s="17">
        <f t="shared" si="2"/>
        <v>0</v>
      </c>
      <c r="M8" s="17">
        <f>N8+O8+P8+Q8+R8+S8+T8+U8+V8+W8+X8+Y8+Z8+AA8+AB8+AC8+AD8+AE8+AF8+AG8+AH8+AI8+AJ8+AK8+AL8+AM8</f>
        <v>797884</v>
      </c>
      <c r="N8" s="17">
        <f t="shared" si="2"/>
        <v>103630</v>
      </c>
      <c r="O8" s="17">
        <f t="shared" si="2"/>
        <v>0</v>
      </c>
      <c r="P8" s="17">
        <f t="shared" si="2"/>
        <v>0</v>
      </c>
      <c r="Q8" s="17">
        <f t="shared" si="2"/>
        <v>0</v>
      </c>
      <c r="R8" s="17">
        <f t="shared" si="2"/>
        <v>0</v>
      </c>
      <c r="S8" s="17">
        <f t="shared" si="2"/>
        <v>10000</v>
      </c>
      <c r="T8" s="17">
        <f t="shared" si="2"/>
        <v>10000</v>
      </c>
      <c r="U8" s="17">
        <f t="shared" si="2"/>
        <v>0</v>
      </c>
      <c r="V8" s="17">
        <f t="shared" si="2"/>
        <v>20083</v>
      </c>
      <c r="W8" s="17">
        <f t="shared" si="2"/>
        <v>0</v>
      </c>
      <c r="X8" s="17">
        <f t="shared" si="2"/>
        <v>0</v>
      </c>
      <c r="Y8" s="17">
        <f t="shared" si="2"/>
        <v>0</v>
      </c>
      <c r="Z8" s="17">
        <f t="shared" si="2"/>
        <v>10000</v>
      </c>
      <c r="AA8" s="17">
        <f t="shared" si="2"/>
        <v>10000</v>
      </c>
      <c r="AB8" s="17">
        <f t="shared" si="2"/>
        <v>120000</v>
      </c>
      <c r="AC8" s="17">
        <f t="shared" si="2"/>
        <v>0</v>
      </c>
      <c r="AD8" s="17">
        <f t="shared" si="2"/>
        <v>0</v>
      </c>
      <c r="AE8" s="17">
        <f t="shared" si="2"/>
        <v>0</v>
      </c>
      <c r="AF8" s="17">
        <f t="shared" si="2"/>
        <v>0</v>
      </c>
      <c r="AG8" s="17">
        <f t="shared" si="2"/>
        <v>0</v>
      </c>
      <c r="AH8" s="17">
        <f t="shared" si="2"/>
        <v>0</v>
      </c>
      <c r="AI8" s="17">
        <f t="shared" si="2"/>
        <v>0</v>
      </c>
      <c r="AJ8" s="17">
        <f t="shared" si="2"/>
        <v>32793</v>
      </c>
      <c r="AK8" s="17">
        <f t="shared" si="2"/>
        <v>25686</v>
      </c>
      <c r="AL8" s="17">
        <f t="shared" si="2"/>
        <v>0</v>
      </c>
      <c r="AM8" s="17">
        <f t="shared" si="2"/>
        <v>455692</v>
      </c>
      <c r="AN8" s="17">
        <f t="shared" ref="AN8:AN58" si="3">AO8+AP8+AQ8+AR8+AS8+AT8+AU8+AV8+AW8</f>
        <v>0</v>
      </c>
      <c r="AO8" s="17">
        <f t="shared" si="2"/>
        <v>0</v>
      </c>
      <c r="AP8" s="17">
        <f t="shared" si="2"/>
        <v>0</v>
      </c>
      <c r="AQ8" s="17">
        <f t="shared" si="2"/>
        <v>0</v>
      </c>
      <c r="AR8" s="17">
        <f t="shared" si="2"/>
        <v>0</v>
      </c>
      <c r="AS8" s="17">
        <f t="shared" si="2"/>
        <v>0</v>
      </c>
      <c r="AT8" s="17">
        <f t="shared" si="2"/>
        <v>0</v>
      </c>
      <c r="AU8" s="17">
        <f t="shared" si="2"/>
        <v>0</v>
      </c>
      <c r="AV8" s="17">
        <f t="shared" si="2"/>
        <v>0</v>
      </c>
      <c r="AW8" s="17">
        <f t="shared" si="2"/>
        <v>0</v>
      </c>
      <c r="AX8" s="17">
        <f t="shared" si="2"/>
        <v>0</v>
      </c>
      <c r="AY8" s="17">
        <f t="shared" si="2"/>
        <v>0</v>
      </c>
      <c r="AZ8" s="17">
        <f t="shared" si="2"/>
        <v>0</v>
      </c>
      <c r="BA8" s="17">
        <f t="shared" si="2"/>
        <v>0</v>
      </c>
      <c r="BB8" s="17">
        <f t="shared" si="2"/>
        <v>0</v>
      </c>
      <c r="BC8" s="17">
        <f t="shared" si="2"/>
        <v>0</v>
      </c>
      <c r="BD8" s="17">
        <f t="shared" si="2"/>
        <v>0</v>
      </c>
      <c r="BE8" s="17">
        <f t="shared" si="2"/>
        <v>0</v>
      </c>
      <c r="BF8" s="17">
        <f t="shared" si="2"/>
        <v>0</v>
      </c>
      <c r="BG8" s="17">
        <f t="shared" si="2"/>
        <v>0</v>
      </c>
      <c r="BH8" s="17">
        <f t="shared" si="2"/>
        <v>0</v>
      </c>
      <c r="BI8" s="17">
        <f t="shared" si="2"/>
        <v>0</v>
      </c>
      <c r="BJ8" s="17">
        <f t="shared" si="2"/>
        <v>0</v>
      </c>
      <c r="BK8" s="17">
        <f t="shared" si="2"/>
        <v>0</v>
      </c>
      <c r="BL8" s="17">
        <f t="shared" si="2"/>
        <v>0</v>
      </c>
      <c r="BM8" s="17">
        <f t="shared" si="2"/>
        <v>0</v>
      </c>
      <c r="BN8" s="17">
        <f t="shared" si="2"/>
        <v>0</v>
      </c>
      <c r="BO8" s="17">
        <f t="shared" si="2"/>
        <v>0</v>
      </c>
      <c r="BP8" s="17">
        <f t="shared" si="2"/>
        <v>0</v>
      </c>
      <c r="BQ8" s="17">
        <f t="shared" si="2"/>
        <v>0</v>
      </c>
      <c r="BR8" s="17">
        <f t="shared" si="2"/>
        <v>0</v>
      </c>
      <c r="BS8" s="17">
        <f t="shared" ref="BS8:CH8" si="4">BS9+BS12+BS14+BS17+BS19</f>
        <v>0</v>
      </c>
      <c r="BT8" s="17">
        <f t="shared" si="2"/>
        <v>0</v>
      </c>
      <c r="BU8" s="17">
        <f t="shared" si="4"/>
        <v>0</v>
      </c>
      <c r="BV8" s="17">
        <f>BV9+BV12+BV14+BV17+BV19</f>
        <v>0</v>
      </c>
      <c r="BW8" s="17">
        <f t="shared" si="4"/>
        <v>0</v>
      </c>
      <c r="BX8" s="17">
        <f t="shared" si="4"/>
        <v>0</v>
      </c>
      <c r="BY8" s="17">
        <f t="shared" si="4"/>
        <v>0</v>
      </c>
      <c r="BZ8" s="17">
        <f t="shared" si="4"/>
        <v>0</v>
      </c>
      <c r="CA8" s="17">
        <f t="shared" si="4"/>
        <v>0</v>
      </c>
      <c r="CB8" s="17">
        <f t="shared" si="4"/>
        <v>0</v>
      </c>
      <c r="CC8" s="17">
        <f t="shared" si="4"/>
        <v>0</v>
      </c>
      <c r="CD8" s="17">
        <f t="shared" si="4"/>
        <v>0</v>
      </c>
      <c r="CE8" s="17">
        <f t="shared" si="4"/>
        <v>0</v>
      </c>
      <c r="CF8" s="17">
        <f t="shared" si="4"/>
        <v>0</v>
      </c>
      <c r="CG8" s="17">
        <f t="shared" si="4"/>
        <v>0</v>
      </c>
      <c r="CH8" s="17">
        <f t="shared" si="4"/>
        <v>0</v>
      </c>
      <c r="CI8" s="17">
        <v>0</v>
      </c>
      <c r="CJ8" s="17">
        <v>0</v>
      </c>
      <c r="CK8" s="17">
        <v>0</v>
      </c>
      <c r="CL8" s="17">
        <v>0</v>
      </c>
      <c r="CM8" s="17">
        <v>0</v>
      </c>
      <c r="CN8" s="31"/>
    </row>
    <row r="9" spans="1:92" ht="20.100000000000001" customHeight="1">
      <c r="A9" s="16"/>
      <c r="B9" s="16"/>
      <c r="C9" s="16"/>
      <c r="D9" s="42" t="s">
        <v>240</v>
      </c>
      <c r="E9" s="17">
        <f t="shared" ref="E9:E42" si="5">F9+M9+AN9+AX9+BC9+BF9+BI9+BT9</f>
        <v>1721840</v>
      </c>
      <c r="F9" s="17">
        <f>F10</f>
        <v>1096518</v>
      </c>
      <c r="G9" s="17">
        <f t="shared" ref="G9:AL9" si="6">G10</f>
        <v>475060</v>
      </c>
      <c r="H9" s="17">
        <f t="shared" si="6"/>
        <v>454068</v>
      </c>
      <c r="I9" s="17">
        <f t="shared" si="6"/>
        <v>31058</v>
      </c>
      <c r="J9" s="17">
        <f t="shared" si="6"/>
        <v>0</v>
      </c>
      <c r="K9" s="17">
        <f t="shared" si="6"/>
        <v>136332</v>
      </c>
      <c r="L9" s="17">
        <f t="shared" si="6"/>
        <v>0</v>
      </c>
      <c r="M9" s="17">
        <f t="shared" ref="M9:M57" si="7">N9+O9+P9+Q9+R9+S9+T9+U9+V9+W9+X9+Y9+Z9+AA9+AB9+AC9+AD9+AE9+AF9+AG9+AH9+AI9+AJ9+AK9+AL9+AM9</f>
        <v>625322</v>
      </c>
      <c r="N9" s="17">
        <f>N10+N11</f>
        <v>60000</v>
      </c>
      <c r="O9" s="17">
        <f t="shared" si="6"/>
        <v>0</v>
      </c>
      <c r="P9" s="17">
        <f t="shared" si="6"/>
        <v>0</v>
      </c>
      <c r="Q9" s="17">
        <f t="shared" si="6"/>
        <v>0</v>
      </c>
      <c r="R9" s="17">
        <f t="shared" si="6"/>
        <v>0</v>
      </c>
      <c r="S9" s="17">
        <f t="shared" si="6"/>
        <v>10000</v>
      </c>
      <c r="T9" s="17">
        <f t="shared" si="6"/>
        <v>10000</v>
      </c>
      <c r="U9" s="17">
        <f t="shared" si="6"/>
        <v>0</v>
      </c>
      <c r="V9" s="17">
        <f>V10+V11</f>
        <v>14720</v>
      </c>
      <c r="W9" s="17">
        <f t="shared" si="6"/>
        <v>0</v>
      </c>
      <c r="X9" s="17">
        <f t="shared" si="6"/>
        <v>0</v>
      </c>
      <c r="Y9" s="17">
        <f t="shared" si="6"/>
        <v>0</v>
      </c>
      <c r="Z9" s="17">
        <f t="shared" si="6"/>
        <v>10000</v>
      </c>
      <c r="AA9" s="17">
        <f t="shared" si="6"/>
        <v>10000</v>
      </c>
      <c r="AB9" s="17">
        <f t="shared" si="6"/>
        <v>120000</v>
      </c>
      <c r="AC9" s="17">
        <f t="shared" si="6"/>
        <v>0</v>
      </c>
      <c r="AD9" s="17">
        <f t="shared" si="6"/>
        <v>0</v>
      </c>
      <c r="AE9" s="17">
        <f t="shared" si="6"/>
        <v>0</v>
      </c>
      <c r="AF9" s="17">
        <f t="shared" si="6"/>
        <v>0</v>
      </c>
      <c r="AG9" s="17">
        <f t="shared" si="6"/>
        <v>0</v>
      </c>
      <c r="AH9" s="17">
        <f t="shared" si="6"/>
        <v>0</v>
      </c>
      <c r="AI9" s="17">
        <f t="shared" si="6"/>
        <v>0</v>
      </c>
      <c r="AJ9" s="17">
        <f t="shared" si="6"/>
        <v>30287</v>
      </c>
      <c r="AK9" s="17">
        <f t="shared" si="6"/>
        <v>23673</v>
      </c>
      <c r="AL9" s="17">
        <f t="shared" si="6"/>
        <v>0</v>
      </c>
      <c r="AM9" s="17">
        <f>AM10+AM11</f>
        <v>336642</v>
      </c>
      <c r="AN9" s="17">
        <f t="shared" si="3"/>
        <v>0</v>
      </c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>
        <f t="shared" ref="BT9:BT53" si="8">BU9+BV9+BW9+BX9+BY9+BZ9+CA9+CB9+CC9+CD9+CE9+CF9+CG9+CH9</f>
        <v>0</v>
      </c>
      <c r="BU9" s="17"/>
      <c r="BV9" s="17">
        <f>BV10+BV11</f>
        <v>0</v>
      </c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31"/>
    </row>
    <row r="10" spans="1:92" ht="20.100000000000001" customHeight="1">
      <c r="A10" s="16" t="s">
        <v>58</v>
      </c>
      <c r="B10" s="16" t="s">
        <v>59</v>
      </c>
      <c r="C10" s="16" t="s">
        <v>60</v>
      </c>
      <c r="D10" s="42" t="s">
        <v>61</v>
      </c>
      <c r="E10" s="17">
        <f t="shared" si="5"/>
        <v>1502798</v>
      </c>
      <c r="F10" s="17">
        <f>G10+H10+I10+J10+K10+L10</f>
        <v>1096518</v>
      </c>
      <c r="G10" s="17">
        <f>335060+40000+100000</f>
        <v>475060</v>
      </c>
      <c r="H10" s="17">
        <f>393780-936-10296-30000+23400+78120</f>
        <v>454068</v>
      </c>
      <c r="I10" s="17">
        <v>31058</v>
      </c>
      <c r="J10" s="17"/>
      <c r="K10" s="17">
        <f>278997-12774-11200-118691</f>
        <v>136332</v>
      </c>
      <c r="L10" s="17"/>
      <c r="M10" s="17">
        <f t="shared" si="7"/>
        <v>406280</v>
      </c>
      <c r="N10" s="17">
        <v>60000</v>
      </c>
      <c r="O10" s="17"/>
      <c r="P10" s="17"/>
      <c r="Q10" s="17"/>
      <c r="R10" s="17"/>
      <c r="S10" s="17">
        <v>10000</v>
      </c>
      <c r="T10" s="17">
        <v>10000</v>
      </c>
      <c r="U10" s="17"/>
      <c r="V10" s="17">
        <f>159891-119042-20360+34231-40000</f>
        <v>14720</v>
      </c>
      <c r="W10" s="17"/>
      <c r="X10" s="17"/>
      <c r="Y10" s="17"/>
      <c r="Z10" s="17">
        <v>10000</v>
      </c>
      <c r="AA10" s="17">
        <v>10000</v>
      </c>
      <c r="AB10" s="17">
        <v>120000</v>
      </c>
      <c r="AC10" s="43"/>
      <c r="AD10" s="43"/>
      <c r="AE10" s="17"/>
      <c r="AF10" s="44"/>
      <c r="AG10" s="17"/>
      <c r="AH10" s="17"/>
      <c r="AI10" s="17"/>
      <c r="AJ10" s="17">
        <v>30287</v>
      </c>
      <c r="AK10" s="17">
        <v>23673</v>
      </c>
      <c r="AL10" s="17"/>
      <c r="AM10" s="17">
        <v>117600</v>
      </c>
      <c r="AN10" s="17">
        <f t="shared" si="3"/>
        <v>0</v>
      </c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>
        <f t="shared" si="8"/>
        <v>0</v>
      </c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>
        <v>0</v>
      </c>
      <c r="CJ10" s="17">
        <v>0</v>
      </c>
      <c r="CK10" s="17">
        <v>0</v>
      </c>
      <c r="CL10" s="17">
        <v>0</v>
      </c>
      <c r="CM10" s="17">
        <v>0</v>
      </c>
      <c r="CN10" s="31"/>
    </row>
    <row r="11" spans="1:92" ht="20.100000000000001" customHeight="1">
      <c r="A11" s="16" t="s">
        <v>58</v>
      </c>
      <c r="B11" s="16" t="s">
        <v>59</v>
      </c>
      <c r="C11" s="16" t="s">
        <v>62</v>
      </c>
      <c r="D11" s="16" t="s">
        <v>63</v>
      </c>
      <c r="E11" s="17">
        <f t="shared" si="5"/>
        <v>219042</v>
      </c>
      <c r="F11" s="17"/>
      <c r="G11" s="17"/>
      <c r="H11" s="17"/>
      <c r="I11" s="17"/>
      <c r="J11" s="17"/>
      <c r="K11" s="17"/>
      <c r="L11" s="17"/>
      <c r="M11" s="17">
        <f t="shared" si="7"/>
        <v>219042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43"/>
      <c r="AD11" s="43"/>
      <c r="AE11" s="17"/>
      <c r="AF11" s="44"/>
      <c r="AG11" s="17"/>
      <c r="AH11" s="17"/>
      <c r="AI11" s="17"/>
      <c r="AJ11" s="17"/>
      <c r="AK11" s="17"/>
      <c r="AL11" s="17"/>
      <c r="AM11" s="17">
        <v>219042</v>
      </c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>
        <f t="shared" si="8"/>
        <v>0</v>
      </c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31"/>
    </row>
    <row r="12" spans="1:92" ht="20.100000000000001" customHeight="1">
      <c r="A12" s="16"/>
      <c r="B12" s="16"/>
      <c r="C12" s="16"/>
      <c r="D12" s="42" t="s">
        <v>241</v>
      </c>
      <c r="E12" s="17">
        <f t="shared" si="5"/>
        <v>30630</v>
      </c>
      <c r="F12" s="17">
        <f>F13</f>
        <v>0</v>
      </c>
      <c r="G12" s="17">
        <f t="shared" ref="G12:W12" si="9">G13</f>
        <v>0</v>
      </c>
      <c r="H12" s="17">
        <f t="shared" si="9"/>
        <v>0</v>
      </c>
      <c r="I12" s="17">
        <f t="shared" si="9"/>
        <v>0</v>
      </c>
      <c r="J12" s="17">
        <f t="shared" si="9"/>
        <v>0</v>
      </c>
      <c r="K12" s="17">
        <f t="shared" si="9"/>
        <v>0</v>
      </c>
      <c r="L12" s="17">
        <f t="shared" si="9"/>
        <v>0</v>
      </c>
      <c r="M12" s="17">
        <f t="shared" si="7"/>
        <v>30630</v>
      </c>
      <c r="N12" s="17">
        <f t="shared" si="9"/>
        <v>30630</v>
      </c>
      <c r="O12" s="17">
        <f t="shared" si="9"/>
        <v>0</v>
      </c>
      <c r="P12" s="17">
        <f t="shared" si="9"/>
        <v>0</v>
      </c>
      <c r="Q12" s="17">
        <f t="shared" si="9"/>
        <v>0</v>
      </c>
      <c r="R12" s="17">
        <f t="shared" si="9"/>
        <v>0</v>
      </c>
      <c r="S12" s="17">
        <f t="shared" si="9"/>
        <v>0</v>
      </c>
      <c r="T12" s="17">
        <f t="shared" si="9"/>
        <v>0</v>
      </c>
      <c r="U12" s="17">
        <f t="shared" si="9"/>
        <v>0</v>
      </c>
      <c r="V12" s="17">
        <f t="shared" si="9"/>
        <v>0</v>
      </c>
      <c r="W12" s="17">
        <f t="shared" si="9"/>
        <v>0</v>
      </c>
      <c r="X12" s="17"/>
      <c r="Y12" s="17"/>
      <c r="Z12" s="17"/>
      <c r="AA12" s="17"/>
      <c r="AB12" s="17"/>
      <c r="AC12" s="43"/>
      <c r="AD12" s="43"/>
      <c r="AE12" s="17"/>
      <c r="AF12" s="44"/>
      <c r="AG12" s="17"/>
      <c r="AH12" s="17"/>
      <c r="AI12" s="17"/>
      <c r="AJ12" s="17"/>
      <c r="AK12" s="17"/>
      <c r="AL12" s="17"/>
      <c r="AM12" s="17"/>
      <c r="AN12" s="17">
        <f t="shared" si="3"/>
        <v>0</v>
      </c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>
        <f t="shared" si="8"/>
        <v>0</v>
      </c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31"/>
    </row>
    <row r="13" spans="1:92" ht="20.100000000000001" customHeight="1">
      <c r="A13" s="16" t="s">
        <v>58</v>
      </c>
      <c r="B13" s="16" t="s">
        <v>64</v>
      </c>
      <c r="C13" s="16" t="s">
        <v>65</v>
      </c>
      <c r="D13" s="42" t="s">
        <v>66</v>
      </c>
      <c r="E13" s="17">
        <f t="shared" si="5"/>
        <v>30630</v>
      </c>
      <c r="F13" s="17">
        <f t="shared" ref="F13:F58" si="10">G13+H13+I13+J13+K13+L13</f>
        <v>0</v>
      </c>
      <c r="G13" s="17"/>
      <c r="H13" s="17"/>
      <c r="I13" s="17"/>
      <c r="J13" s="17"/>
      <c r="K13" s="17"/>
      <c r="L13" s="17"/>
      <c r="M13" s="17">
        <f t="shared" si="7"/>
        <v>30630</v>
      </c>
      <c r="N13" s="17">
        <v>30630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43"/>
      <c r="AD13" s="43"/>
      <c r="AE13" s="17"/>
      <c r="AF13" s="44"/>
      <c r="AG13" s="17"/>
      <c r="AH13" s="17"/>
      <c r="AI13" s="17"/>
      <c r="AJ13" s="17"/>
      <c r="AK13" s="17"/>
      <c r="AL13" s="17"/>
      <c r="AM13" s="17"/>
      <c r="AN13" s="17">
        <f t="shared" si="3"/>
        <v>0</v>
      </c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>
        <f t="shared" si="8"/>
        <v>0</v>
      </c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>
        <v>0</v>
      </c>
      <c r="CJ13" s="17">
        <v>0</v>
      </c>
      <c r="CK13" s="17">
        <v>0</v>
      </c>
      <c r="CL13" s="17">
        <v>0</v>
      </c>
      <c r="CM13" s="17">
        <v>0</v>
      </c>
      <c r="CN13" s="31"/>
    </row>
    <row r="14" spans="1:92" ht="20.100000000000001" customHeight="1">
      <c r="A14" s="16"/>
      <c r="B14" s="16"/>
      <c r="C14" s="16"/>
      <c r="D14" s="42" t="s">
        <v>242</v>
      </c>
      <c r="E14" s="17">
        <f t="shared" si="5"/>
        <v>155856</v>
      </c>
      <c r="F14" s="17">
        <f>F15+F16</f>
        <v>86974</v>
      </c>
      <c r="G14" s="17">
        <f t="shared" ref="G14:AM14" si="11">G15+G16</f>
        <v>40800</v>
      </c>
      <c r="H14" s="17">
        <f t="shared" si="11"/>
        <v>30000</v>
      </c>
      <c r="I14" s="17">
        <f t="shared" si="11"/>
        <v>3400</v>
      </c>
      <c r="J14" s="17">
        <f t="shared" si="11"/>
        <v>0</v>
      </c>
      <c r="K14" s="17">
        <f t="shared" si="11"/>
        <v>12774</v>
      </c>
      <c r="L14" s="17">
        <f t="shared" si="11"/>
        <v>0</v>
      </c>
      <c r="M14" s="17">
        <f t="shared" si="7"/>
        <v>68882</v>
      </c>
      <c r="N14" s="17">
        <f t="shared" si="11"/>
        <v>13000</v>
      </c>
      <c r="O14" s="17">
        <f t="shared" si="11"/>
        <v>0</v>
      </c>
      <c r="P14" s="17">
        <f t="shared" si="11"/>
        <v>0</v>
      </c>
      <c r="Q14" s="17">
        <f t="shared" si="11"/>
        <v>0</v>
      </c>
      <c r="R14" s="17">
        <f t="shared" si="11"/>
        <v>0</v>
      </c>
      <c r="S14" s="17">
        <f t="shared" si="11"/>
        <v>0</v>
      </c>
      <c r="T14" s="17">
        <f t="shared" si="11"/>
        <v>0</v>
      </c>
      <c r="U14" s="17">
        <f t="shared" si="11"/>
        <v>0</v>
      </c>
      <c r="V14" s="17">
        <f t="shared" si="11"/>
        <v>5363</v>
      </c>
      <c r="W14" s="17">
        <f t="shared" si="11"/>
        <v>0</v>
      </c>
      <c r="X14" s="17">
        <f t="shared" si="11"/>
        <v>0</v>
      </c>
      <c r="Y14" s="17">
        <f t="shared" si="11"/>
        <v>0</v>
      </c>
      <c r="Z14" s="17">
        <f t="shared" si="11"/>
        <v>0</v>
      </c>
      <c r="AA14" s="17">
        <f t="shared" si="11"/>
        <v>0</v>
      </c>
      <c r="AB14" s="17">
        <f t="shared" si="11"/>
        <v>0</v>
      </c>
      <c r="AC14" s="17">
        <f t="shared" si="11"/>
        <v>0</v>
      </c>
      <c r="AD14" s="17">
        <f t="shared" si="11"/>
        <v>0</v>
      </c>
      <c r="AE14" s="17">
        <f t="shared" si="11"/>
        <v>0</v>
      </c>
      <c r="AF14" s="17">
        <f t="shared" si="11"/>
        <v>0</v>
      </c>
      <c r="AG14" s="17">
        <f t="shared" si="11"/>
        <v>0</v>
      </c>
      <c r="AH14" s="17">
        <f t="shared" si="11"/>
        <v>0</v>
      </c>
      <c r="AI14" s="17">
        <f t="shared" si="11"/>
        <v>0</v>
      </c>
      <c r="AJ14" s="17">
        <f t="shared" si="11"/>
        <v>2506</v>
      </c>
      <c r="AK14" s="17">
        <f t="shared" si="11"/>
        <v>2013</v>
      </c>
      <c r="AL14" s="17">
        <f t="shared" si="11"/>
        <v>0</v>
      </c>
      <c r="AM14" s="17">
        <f t="shared" si="11"/>
        <v>46000</v>
      </c>
      <c r="AN14" s="17">
        <f t="shared" si="3"/>
        <v>0</v>
      </c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>
        <f t="shared" si="8"/>
        <v>0</v>
      </c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31"/>
    </row>
    <row r="15" spans="1:92" ht="20.100000000000001" customHeight="1">
      <c r="A15" s="16" t="s">
        <v>58</v>
      </c>
      <c r="B15" s="16" t="s">
        <v>67</v>
      </c>
      <c r="C15" s="16" t="s">
        <v>60</v>
      </c>
      <c r="D15" s="42" t="s">
        <v>61</v>
      </c>
      <c r="E15" s="17">
        <f t="shared" si="5"/>
        <v>109856</v>
      </c>
      <c r="F15" s="17">
        <f t="shared" si="10"/>
        <v>86974</v>
      </c>
      <c r="G15" s="17">
        <f>3400*12</f>
        <v>40800</v>
      </c>
      <c r="H15" s="17">
        <v>30000</v>
      </c>
      <c r="I15" s="17">
        <v>3400</v>
      </c>
      <c r="J15" s="17"/>
      <c r="K15" s="17">
        <v>12774</v>
      </c>
      <c r="L15" s="17"/>
      <c r="M15" s="17">
        <f t="shared" si="7"/>
        <v>22882</v>
      </c>
      <c r="N15" s="17">
        <v>13000</v>
      </c>
      <c r="O15" s="17"/>
      <c r="P15" s="17"/>
      <c r="Q15" s="17"/>
      <c r="R15" s="17"/>
      <c r="S15" s="17"/>
      <c r="T15" s="17"/>
      <c r="U15" s="17"/>
      <c r="V15" s="17">
        <f>10882-2506-2013-1000</f>
        <v>5363</v>
      </c>
      <c r="W15" s="17"/>
      <c r="X15" s="17"/>
      <c r="Y15" s="17"/>
      <c r="Z15" s="17"/>
      <c r="AA15" s="17"/>
      <c r="AB15" s="17"/>
      <c r="AC15" s="43"/>
      <c r="AD15" s="43"/>
      <c r="AE15" s="17"/>
      <c r="AF15" s="44"/>
      <c r="AG15" s="17"/>
      <c r="AH15" s="17"/>
      <c r="AI15" s="17"/>
      <c r="AJ15" s="17">
        <v>2506</v>
      </c>
      <c r="AK15" s="17">
        <v>2013</v>
      </c>
      <c r="AL15" s="17"/>
      <c r="AM15" s="17"/>
      <c r="AN15" s="17">
        <f t="shared" si="3"/>
        <v>0</v>
      </c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>
        <f t="shared" si="8"/>
        <v>0</v>
      </c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>
        <v>0</v>
      </c>
      <c r="CJ15" s="17">
        <v>0</v>
      </c>
      <c r="CK15" s="17">
        <v>0</v>
      </c>
      <c r="CL15" s="17">
        <v>0</v>
      </c>
      <c r="CM15" s="17">
        <v>0</v>
      </c>
      <c r="CN15" s="31"/>
    </row>
    <row r="16" spans="1:92" ht="20.100000000000001" customHeight="1">
      <c r="A16" s="16" t="s">
        <v>58</v>
      </c>
      <c r="B16" s="16" t="s">
        <v>67</v>
      </c>
      <c r="C16" s="16" t="s">
        <v>68</v>
      </c>
      <c r="D16" s="42" t="s">
        <v>69</v>
      </c>
      <c r="E16" s="17">
        <f t="shared" si="5"/>
        <v>46000</v>
      </c>
      <c r="F16" s="17">
        <f t="shared" si="10"/>
        <v>0</v>
      </c>
      <c r="G16" s="17"/>
      <c r="H16" s="17"/>
      <c r="I16" s="17"/>
      <c r="J16" s="17"/>
      <c r="K16" s="17"/>
      <c r="L16" s="17"/>
      <c r="M16" s="17">
        <f t="shared" si="7"/>
        <v>46000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43"/>
      <c r="AD16" s="43"/>
      <c r="AE16" s="17"/>
      <c r="AF16" s="44"/>
      <c r="AG16" s="17"/>
      <c r="AH16" s="17"/>
      <c r="AI16" s="17"/>
      <c r="AJ16" s="17"/>
      <c r="AK16" s="17"/>
      <c r="AL16" s="17"/>
      <c r="AM16" s="17">
        <v>46000</v>
      </c>
      <c r="AN16" s="17">
        <f t="shared" si="3"/>
        <v>0</v>
      </c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>
        <f t="shared" si="8"/>
        <v>0</v>
      </c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>
        <v>0</v>
      </c>
      <c r="CJ16" s="17">
        <v>0</v>
      </c>
      <c r="CK16" s="17">
        <v>0</v>
      </c>
      <c r="CL16" s="17">
        <v>0</v>
      </c>
      <c r="CM16" s="17">
        <v>0</v>
      </c>
      <c r="CN16" s="31"/>
    </row>
    <row r="17" spans="1:92" ht="20.100000000000001" customHeight="1">
      <c r="A17" s="16"/>
      <c r="B17" s="16"/>
      <c r="C17" s="16"/>
      <c r="D17" s="42" t="s">
        <v>243</v>
      </c>
      <c r="E17" s="17">
        <f t="shared" si="5"/>
        <v>45000</v>
      </c>
      <c r="F17" s="17">
        <f t="shared" ref="F17:F22" si="12">F18</f>
        <v>0</v>
      </c>
      <c r="G17" s="17"/>
      <c r="H17" s="17"/>
      <c r="I17" s="17"/>
      <c r="J17" s="17"/>
      <c r="K17" s="17"/>
      <c r="L17" s="17"/>
      <c r="M17" s="17">
        <f t="shared" si="7"/>
        <v>45000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43"/>
      <c r="AD17" s="43"/>
      <c r="AE17" s="17"/>
      <c r="AF17" s="44"/>
      <c r="AG17" s="17"/>
      <c r="AH17" s="17"/>
      <c r="AI17" s="17"/>
      <c r="AJ17" s="17"/>
      <c r="AK17" s="17"/>
      <c r="AL17" s="17"/>
      <c r="AM17" s="17">
        <f>AM18</f>
        <v>45000</v>
      </c>
      <c r="AN17" s="17">
        <f t="shared" si="3"/>
        <v>0</v>
      </c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>
        <f t="shared" si="8"/>
        <v>0</v>
      </c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31"/>
    </row>
    <row r="18" spans="1:92" ht="20.100000000000001" customHeight="1">
      <c r="A18" s="16" t="s">
        <v>58</v>
      </c>
      <c r="B18" s="16" t="s">
        <v>70</v>
      </c>
      <c r="C18" s="16" t="s">
        <v>68</v>
      </c>
      <c r="D18" s="42" t="s">
        <v>71</v>
      </c>
      <c r="E18" s="17">
        <f t="shared" si="5"/>
        <v>45000</v>
      </c>
      <c r="F18" s="17">
        <f t="shared" si="10"/>
        <v>0</v>
      </c>
      <c r="G18" s="17"/>
      <c r="H18" s="17"/>
      <c r="I18" s="17"/>
      <c r="J18" s="17"/>
      <c r="K18" s="17"/>
      <c r="L18" s="17"/>
      <c r="M18" s="17">
        <f t="shared" si="7"/>
        <v>45000</v>
      </c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43"/>
      <c r="AD18" s="43"/>
      <c r="AE18" s="17"/>
      <c r="AF18" s="44"/>
      <c r="AG18" s="17"/>
      <c r="AH18" s="17"/>
      <c r="AI18" s="17"/>
      <c r="AJ18" s="17"/>
      <c r="AK18" s="17"/>
      <c r="AL18" s="17"/>
      <c r="AM18" s="17">
        <v>45000</v>
      </c>
      <c r="AN18" s="17">
        <f t="shared" si="3"/>
        <v>0</v>
      </c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>
        <f t="shared" si="8"/>
        <v>0</v>
      </c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>
        <v>0</v>
      </c>
      <c r="CJ18" s="17">
        <v>0</v>
      </c>
      <c r="CK18" s="17">
        <v>0</v>
      </c>
      <c r="CL18" s="17">
        <v>0</v>
      </c>
      <c r="CM18" s="17">
        <v>0</v>
      </c>
      <c r="CN18" s="31"/>
    </row>
    <row r="19" spans="1:92" ht="20.100000000000001" customHeight="1">
      <c r="A19" s="16"/>
      <c r="B19" s="16"/>
      <c r="C19" s="16"/>
      <c r="D19" s="42" t="s">
        <v>244</v>
      </c>
      <c r="E19" s="17">
        <f t="shared" si="5"/>
        <v>28050</v>
      </c>
      <c r="F19" s="17">
        <f t="shared" si="12"/>
        <v>0</v>
      </c>
      <c r="G19" s="17"/>
      <c r="H19" s="17"/>
      <c r="I19" s="17"/>
      <c r="J19" s="17"/>
      <c r="K19" s="17"/>
      <c r="L19" s="17"/>
      <c r="M19" s="17">
        <f t="shared" si="7"/>
        <v>28050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43"/>
      <c r="AD19" s="43"/>
      <c r="AE19" s="17"/>
      <c r="AF19" s="44"/>
      <c r="AG19" s="17"/>
      <c r="AH19" s="17"/>
      <c r="AI19" s="17"/>
      <c r="AJ19" s="17"/>
      <c r="AK19" s="17"/>
      <c r="AL19" s="17"/>
      <c r="AM19" s="17">
        <f>AM20</f>
        <v>28050</v>
      </c>
      <c r="AN19" s="17">
        <f t="shared" si="3"/>
        <v>0</v>
      </c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>
        <f t="shared" si="8"/>
        <v>0</v>
      </c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31"/>
    </row>
    <row r="20" spans="1:92" ht="20.100000000000001" customHeight="1">
      <c r="A20" s="16" t="s">
        <v>58</v>
      </c>
      <c r="B20" s="16" t="s">
        <v>72</v>
      </c>
      <c r="C20" s="16" t="s">
        <v>68</v>
      </c>
      <c r="D20" s="42" t="s">
        <v>73</v>
      </c>
      <c r="E20" s="17">
        <f t="shared" si="5"/>
        <v>28050</v>
      </c>
      <c r="F20" s="17">
        <f t="shared" si="10"/>
        <v>0</v>
      </c>
      <c r="G20" s="17"/>
      <c r="H20" s="17"/>
      <c r="I20" s="17"/>
      <c r="J20" s="17"/>
      <c r="K20" s="17"/>
      <c r="L20" s="17"/>
      <c r="M20" s="17">
        <f t="shared" si="7"/>
        <v>28050</v>
      </c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43"/>
      <c r="AD20" s="43"/>
      <c r="AE20" s="17"/>
      <c r="AF20" s="44"/>
      <c r="AG20" s="17"/>
      <c r="AH20" s="17"/>
      <c r="AI20" s="17"/>
      <c r="AJ20" s="17"/>
      <c r="AK20" s="17"/>
      <c r="AL20" s="17"/>
      <c r="AM20" s="17">
        <v>28050</v>
      </c>
      <c r="AN20" s="17">
        <f t="shared" si="3"/>
        <v>0</v>
      </c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>
        <f t="shared" si="8"/>
        <v>0</v>
      </c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>
        <v>0</v>
      </c>
      <c r="CJ20" s="17">
        <v>0</v>
      </c>
      <c r="CK20" s="17">
        <v>0</v>
      </c>
      <c r="CL20" s="17">
        <v>0</v>
      </c>
      <c r="CM20" s="17">
        <v>0</v>
      </c>
      <c r="CN20" s="31"/>
    </row>
    <row r="21" spans="1:92" ht="20.100000000000001" customHeight="1">
      <c r="A21" s="16"/>
      <c r="B21" s="16"/>
      <c r="C21" s="16"/>
      <c r="D21" s="42" t="s">
        <v>245</v>
      </c>
      <c r="E21" s="17">
        <f t="shared" si="5"/>
        <v>147932</v>
      </c>
      <c r="F21" s="17">
        <f t="shared" si="10"/>
        <v>65808</v>
      </c>
      <c r="G21" s="17">
        <f t="shared" ref="G21:L21" si="13">G22</f>
        <v>28644</v>
      </c>
      <c r="H21" s="17">
        <f t="shared" si="13"/>
        <v>936</v>
      </c>
      <c r="I21" s="17">
        <f t="shared" si="13"/>
        <v>0</v>
      </c>
      <c r="J21" s="17">
        <f t="shared" si="13"/>
        <v>25028</v>
      </c>
      <c r="K21" s="17">
        <f t="shared" si="13"/>
        <v>11200</v>
      </c>
      <c r="L21" s="17">
        <f t="shared" si="13"/>
        <v>0</v>
      </c>
      <c r="M21" s="17">
        <f t="shared" si="7"/>
        <v>82124</v>
      </c>
      <c r="N21" s="17">
        <f>N22</f>
        <v>7000</v>
      </c>
      <c r="O21" s="17">
        <f>O22</f>
        <v>0</v>
      </c>
      <c r="P21" s="17"/>
      <c r="Q21" s="17"/>
      <c r="R21" s="17"/>
      <c r="S21" s="17"/>
      <c r="T21" s="17"/>
      <c r="U21" s="17"/>
      <c r="V21" s="17">
        <f>V22</f>
        <v>6500</v>
      </c>
      <c r="W21" s="17"/>
      <c r="X21" s="17"/>
      <c r="Y21" s="17"/>
      <c r="Z21" s="17"/>
      <c r="AA21" s="17"/>
      <c r="AB21" s="17"/>
      <c r="AC21" s="43"/>
      <c r="AD21" s="43"/>
      <c r="AE21" s="17"/>
      <c r="AF21" s="44"/>
      <c r="AG21" s="17"/>
      <c r="AH21" s="17"/>
      <c r="AI21" s="17"/>
      <c r="AJ21" s="17">
        <f>AJ22</f>
        <v>2442</v>
      </c>
      <c r="AK21" s="17">
        <f>AK22</f>
        <v>1921</v>
      </c>
      <c r="AL21" s="17"/>
      <c r="AM21" s="17">
        <f>AM22</f>
        <v>64261</v>
      </c>
      <c r="AN21" s="17">
        <f t="shared" si="3"/>
        <v>0</v>
      </c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>
        <f t="shared" si="8"/>
        <v>0</v>
      </c>
      <c r="BU21" s="17"/>
      <c r="BV21" s="17">
        <f>BV22</f>
        <v>0</v>
      </c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31"/>
    </row>
    <row r="22" spans="1:92" ht="20.100000000000001" customHeight="1">
      <c r="A22" s="16"/>
      <c r="B22" s="16"/>
      <c r="C22" s="16"/>
      <c r="D22" s="42" t="s">
        <v>246</v>
      </c>
      <c r="E22" s="17">
        <f t="shared" si="5"/>
        <v>147932</v>
      </c>
      <c r="F22" s="17">
        <f t="shared" si="12"/>
        <v>65808</v>
      </c>
      <c r="G22" s="17">
        <f t="shared" ref="G22:AM22" si="14">G23</f>
        <v>28644</v>
      </c>
      <c r="H22" s="17">
        <f t="shared" si="14"/>
        <v>936</v>
      </c>
      <c r="I22" s="17">
        <f t="shared" si="14"/>
        <v>0</v>
      </c>
      <c r="J22" s="17">
        <f t="shared" si="14"/>
        <v>25028</v>
      </c>
      <c r="K22" s="17">
        <f t="shared" si="14"/>
        <v>11200</v>
      </c>
      <c r="L22" s="17">
        <f t="shared" si="14"/>
        <v>0</v>
      </c>
      <c r="M22" s="17">
        <f t="shared" si="7"/>
        <v>82124</v>
      </c>
      <c r="N22" s="17">
        <f t="shared" si="14"/>
        <v>7000</v>
      </c>
      <c r="O22" s="17">
        <f t="shared" si="14"/>
        <v>0</v>
      </c>
      <c r="P22" s="17">
        <f t="shared" si="14"/>
        <v>0</v>
      </c>
      <c r="Q22" s="17">
        <f t="shared" si="14"/>
        <v>0</v>
      </c>
      <c r="R22" s="17">
        <f t="shared" si="14"/>
        <v>0</v>
      </c>
      <c r="S22" s="17">
        <f t="shared" si="14"/>
        <v>0</v>
      </c>
      <c r="T22" s="17">
        <f t="shared" si="14"/>
        <v>0</v>
      </c>
      <c r="U22" s="17">
        <f t="shared" si="14"/>
        <v>0</v>
      </c>
      <c r="V22" s="17">
        <f t="shared" si="14"/>
        <v>6500</v>
      </c>
      <c r="W22" s="17">
        <f t="shared" si="14"/>
        <v>0</v>
      </c>
      <c r="X22" s="17">
        <f t="shared" si="14"/>
        <v>0</v>
      </c>
      <c r="Y22" s="17">
        <f t="shared" si="14"/>
        <v>0</v>
      </c>
      <c r="Z22" s="17">
        <f t="shared" si="14"/>
        <v>0</v>
      </c>
      <c r="AA22" s="17">
        <f t="shared" si="14"/>
        <v>0</v>
      </c>
      <c r="AB22" s="17">
        <f t="shared" si="14"/>
        <v>0</v>
      </c>
      <c r="AC22" s="17">
        <f t="shared" si="14"/>
        <v>0</v>
      </c>
      <c r="AD22" s="17">
        <f t="shared" si="14"/>
        <v>0</v>
      </c>
      <c r="AE22" s="17">
        <f t="shared" si="14"/>
        <v>0</v>
      </c>
      <c r="AF22" s="17">
        <f t="shared" si="14"/>
        <v>0</v>
      </c>
      <c r="AG22" s="17">
        <f t="shared" si="14"/>
        <v>0</v>
      </c>
      <c r="AH22" s="17">
        <f t="shared" si="14"/>
        <v>0</v>
      </c>
      <c r="AI22" s="17">
        <f t="shared" si="14"/>
        <v>0</v>
      </c>
      <c r="AJ22" s="17">
        <f t="shared" si="14"/>
        <v>2442</v>
      </c>
      <c r="AK22" s="17">
        <f t="shared" si="14"/>
        <v>1921</v>
      </c>
      <c r="AL22" s="17">
        <f t="shared" si="14"/>
        <v>0</v>
      </c>
      <c r="AM22" s="17">
        <f t="shared" si="14"/>
        <v>64261</v>
      </c>
      <c r="AN22" s="17">
        <f t="shared" si="3"/>
        <v>0</v>
      </c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>
        <f t="shared" si="8"/>
        <v>0</v>
      </c>
      <c r="BU22" s="17"/>
      <c r="BV22" s="17">
        <f>BV23</f>
        <v>0</v>
      </c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31"/>
    </row>
    <row r="23" spans="1:92" ht="20.100000000000001" customHeight="1">
      <c r="A23" s="16" t="s">
        <v>74</v>
      </c>
      <c r="B23" s="16" t="s">
        <v>60</v>
      </c>
      <c r="C23" s="16" t="s">
        <v>75</v>
      </c>
      <c r="D23" s="42" t="s">
        <v>76</v>
      </c>
      <c r="E23" s="17">
        <f t="shared" si="5"/>
        <v>147932</v>
      </c>
      <c r="F23" s="17">
        <f t="shared" si="10"/>
        <v>65808</v>
      </c>
      <c r="G23" s="17">
        <f>2387*12</f>
        <v>28644</v>
      </c>
      <c r="H23" s="17">
        <v>936</v>
      </c>
      <c r="I23" s="17"/>
      <c r="J23" s="17">
        <v>25028</v>
      </c>
      <c r="K23" s="17">
        <v>11200</v>
      </c>
      <c r="L23" s="17"/>
      <c r="M23" s="17">
        <f t="shared" si="7"/>
        <v>82124</v>
      </c>
      <c r="N23" s="17">
        <v>7000</v>
      </c>
      <c r="O23" s="17"/>
      <c r="P23" s="17"/>
      <c r="Q23" s="17"/>
      <c r="R23" s="17"/>
      <c r="S23" s="17"/>
      <c r="T23" s="17"/>
      <c r="U23" s="17"/>
      <c r="V23" s="17">
        <v>6500</v>
      </c>
      <c r="W23" s="17"/>
      <c r="X23" s="17"/>
      <c r="Y23" s="17"/>
      <c r="Z23" s="17"/>
      <c r="AA23" s="17"/>
      <c r="AB23" s="17"/>
      <c r="AC23" s="43"/>
      <c r="AD23" s="43"/>
      <c r="AE23" s="17"/>
      <c r="AF23" s="44"/>
      <c r="AG23" s="17"/>
      <c r="AH23" s="17"/>
      <c r="AI23" s="17"/>
      <c r="AJ23" s="17">
        <v>2442</v>
      </c>
      <c r="AK23" s="17">
        <v>1921</v>
      </c>
      <c r="AL23" s="17"/>
      <c r="AM23" s="17">
        <v>64261</v>
      </c>
      <c r="AN23" s="17">
        <f t="shared" si="3"/>
        <v>0</v>
      </c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>
        <f t="shared" si="8"/>
        <v>0</v>
      </c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>
        <v>0</v>
      </c>
      <c r="CJ23" s="17">
        <v>0</v>
      </c>
      <c r="CK23" s="17">
        <v>0</v>
      </c>
      <c r="CL23" s="17">
        <v>0</v>
      </c>
      <c r="CM23" s="17">
        <v>0</v>
      </c>
      <c r="CN23" s="31"/>
    </row>
    <row r="24" spans="1:92" ht="20.100000000000001" customHeight="1">
      <c r="A24" s="16"/>
      <c r="B24" s="16"/>
      <c r="C24" s="16"/>
      <c r="D24" s="42" t="s">
        <v>247</v>
      </c>
      <c r="E24" s="17">
        <f t="shared" si="5"/>
        <v>1170540</v>
      </c>
      <c r="F24" s="17">
        <f t="shared" si="10"/>
        <v>0</v>
      </c>
      <c r="G24" s="17"/>
      <c r="H24" s="17"/>
      <c r="I24" s="17"/>
      <c r="J24" s="17"/>
      <c r="K24" s="17"/>
      <c r="L24" s="17"/>
      <c r="M24" s="17">
        <f t="shared" si="7"/>
        <v>0</v>
      </c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43"/>
      <c r="AD24" s="43"/>
      <c r="AE24" s="17"/>
      <c r="AF24" s="44"/>
      <c r="AG24" s="17"/>
      <c r="AH24" s="17"/>
      <c r="AI24" s="17"/>
      <c r="AJ24" s="17"/>
      <c r="AK24" s="17"/>
      <c r="AL24" s="17"/>
      <c r="AM24" s="17"/>
      <c r="AN24" s="17">
        <f>AN25+AN27+AN29+AN31</f>
        <v>1170540</v>
      </c>
      <c r="AO24" s="17"/>
      <c r="AP24" s="17">
        <f>AP25+AP27+AP29+AP31</f>
        <v>27528</v>
      </c>
      <c r="AQ24" s="17"/>
      <c r="AR24" s="17">
        <f>AR25+AR27+AR29</f>
        <v>1038480</v>
      </c>
      <c r="AS24" s="17"/>
      <c r="AT24" s="17"/>
      <c r="AU24" s="17"/>
      <c r="AV24" s="17"/>
      <c r="AW24" s="17">
        <f>AW25+AW31</f>
        <v>104532</v>
      </c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>
        <f t="shared" si="8"/>
        <v>0</v>
      </c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31"/>
    </row>
    <row r="25" spans="1:92" ht="20.100000000000001" customHeight="1">
      <c r="A25" s="16"/>
      <c r="B25" s="16"/>
      <c r="C25" s="16"/>
      <c r="D25" s="42" t="s">
        <v>248</v>
      </c>
      <c r="E25" s="17">
        <f t="shared" si="5"/>
        <v>90132</v>
      </c>
      <c r="F25" s="17">
        <f>F26</f>
        <v>0</v>
      </c>
      <c r="G25" s="17"/>
      <c r="H25" s="17"/>
      <c r="I25" s="17"/>
      <c r="J25" s="17"/>
      <c r="K25" s="17"/>
      <c r="L25" s="17"/>
      <c r="M25" s="17">
        <f t="shared" si="7"/>
        <v>0</v>
      </c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43"/>
      <c r="AD25" s="43"/>
      <c r="AE25" s="17"/>
      <c r="AF25" s="44"/>
      <c r="AG25" s="17"/>
      <c r="AH25" s="17"/>
      <c r="AI25" s="17"/>
      <c r="AJ25" s="17"/>
      <c r="AK25" s="17"/>
      <c r="AL25" s="17"/>
      <c r="AM25" s="17"/>
      <c r="AN25" s="17">
        <f>AN26</f>
        <v>90132</v>
      </c>
      <c r="AO25" s="17"/>
      <c r="AP25" s="17"/>
      <c r="AQ25" s="17"/>
      <c r="AR25" s="17"/>
      <c r="AS25" s="17"/>
      <c r="AT25" s="17"/>
      <c r="AU25" s="17"/>
      <c r="AV25" s="17"/>
      <c r="AW25" s="17">
        <f>AW26</f>
        <v>90132</v>
      </c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>
        <f t="shared" si="8"/>
        <v>0</v>
      </c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31"/>
    </row>
    <row r="26" spans="1:92" ht="20.100000000000001" customHeight="1">
      <c r="A26" s="16" t="s">
        <v>77</v>
      </c>
      <c r="B26" s="16" t="s">
        <v>65</v>
      </c>
      <c r="C26" s="16" t="s">
        <v>64</v>
      </c>
      <c r="D26" s="42" t="s">
        <v>78</v>
      </c>
      <c r="E26" s="17">
        <f t="shared" si="5"/>
        <v>90132</v>
      </c>
      <c r="F26" s="17">
        <f t="shared" si="10"/>
        <v>0</v>
      </c>
      <c r="G26" s="17"/>
      <c r="H26" s="17"/>
      <c r="I26" s="17"/>
      <c r="J26" s="17"/>
      <c r="K26" s="17"/>
      <c r="L26" s="17"/>
      <c r="M26" s="17">
        <f t="shared" si="7"/>
        <v>0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43"/>
      <c r="AD26" s="43"/>
      <c r="AE26" s="17"/>
      <c r="AF26" s="44"/>
      <c r="AG26" s="17"/>
      <c r="AH26" s="17"/>
      <c r="AI26" s="17"/>
      <c r="AJ26" s="17"/>
      <c r="AK26" s="17"/>
      <c r="AL26" s="17"/>
      <c r="AM26" s="17"/>
      <c r="AN26" s="17">
        <f t="shared" si="3"/>
        <v>90132</v>
      </c>
      <c r="AO26" s="17"/>
      <c r="AP26" s="17"/>
      <c r="AQ26" s="17"/>
      <c r="AR26" s="17"/>
      <c r="AS26" s="17"/>
      <c r="AT26" s="17"/>
      <c r="AU26" s="17"/>
      <c r="AV26" s="17"/>
      <c r="AW26" s="17">
        <v>90132</v>
      </c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>
        <f t="shared" si="8"/>
        <v>0</v>
      </c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>
        <v>0</v>
      </c>
      <c r="CJ26" s="17">
        <v>0</v>
      </c>
      <c r="CK26" s="17">
        <v>0</v>
      </c>
      <c r="CL26" s="17">
        <v>0</v>
      </c>
      <c r="CM26" s="17">
        <v>0</v>
      </c>
      <c r="CN26" s="31"/>
    </row>
    <row r="27" spans="1:92" ht="20.100000000000001" customHeight="1">
      <c r="A27" s="16"/>
      <c r="B27" s="16"/>
      <c r="C27" s="16"/>
      <c r="D27" s="42" t="s">
        <v>249</v>
      </c>
      <c r="E27" s="17">
        <f t="shared" si="5"/>
        <v>27528</v>
      </c>
      <c r="F27" s="17">
        <f>F28</f>
        <v>0</v>
      </c>
      <c r="G27" s="17"/>
      <c r="H27" s="17"/>
      <c r="I27" s="17"/>
      <c r="J27" s="17"/>
      <c r="K27" s="17"/>
      <c r="L27" s="17"/>
      <c r="M27" s="17">
        <f t="shared" si="7"/>
        <v>0</v>
      </c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43"/>
      <c r="AD27" s="43"/>
      <c r="AE27" s="17"/>
      <c r="AF27" s="44"/>
      <c r="AG27" s="17"/>
      <c r="AH27" s="17"/>
      <c r="AI27" s="17"/>
      <c r="AJ27" s="17"/>
      <c r="AK27" s="17"/>
      <c r="AL27" s="17"/>
      <c r="AM27" s="17"/>
      <c r="AN27" s="17">
        <f>AN28</f>
        <v>27528</v>
      </c>
      <c r="AO27" s="17"/>
      <c r="AP27" s="17">
        <f>AP28</f>
        <v>27528</v>
      </c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>
        <f t="shared" si="8"/>
        <v>0</v>
      </c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31"/>
    </row>
    <row r="28" spans="1:92" ht="20.100000000000001" customHeight="1">
      <c r="A28" s="16" t="s">
        <v>77</v>
      </c>
      <c r="B28" s="16" t="s">
        <v>79</v>
      </c>
      <c r="C28" s="16" t="s">
        <v>60</v>
      </c>
      <c r="D28" s="42" t="s">
        <v>80</v>
      </c>
      <c r="E28" s="17">
        <f t="shared" si="5"/>
        <v>27528</v>
      </c>
      <c r="F28" s="17">
        <f t="shared" si="10"/>
        <v>0</v>
      </c>
      <c r="G28" s="17"/>
      <c r="H28" s="17"/>
      <c r="I28" s="17"/>
      <c r="J28" s="17"/>
      <c r="K28" s="17"/>
      <c r="L28" s="17"/>
      <c r="M28" s="17">
        <f t="shared" si="7"/>
        <v>0</v>
      </c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43"/>
      <c r="AD28" s="43"/>
      <c r="AE28" s="17"/>
      <c r="AF28" s="44"/>
      <c r="AG28" s="17"/>
      <c r="AH28" s="17"/>
      <c r="AI28" s="17"/>
      <c r="AJ28" s="17"/>
      <c r="AK28" s="17"/>
      <c r="AL28" s="17"/>
      <c r="AM28" s="17"/>
      <c r="AN28" s="17">
        <f t="shared" si="3"/>
        <v>27528</v>
      </c>
      <c r="AO28" s="17"/>
      <c r="AP28" s="17">
        <v>27528</v>
      </c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>
        <f t="shared" si="8"/>
        <v>0</v>
      </c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31"/>
    </row>
    <row r="29" spans="1:92" ht="20.100000000000001" customHeight="1">
      <c r="A29" s="16"/>
      <c r="B29" s="16"/>
      <c r="C29" s="16"/>
      <c r="D29" s="42" t="s">
        <v>250</v>
      </c>
      <c r="E29" s="17">
        <f t="shared" si="5"/>
        <v>1038480</v>
      </c>
      <c r="F29" s="17">
        <f t="shared" si="10"/>
        <v>0</v>
      </c>
      <c r="G29" s="17"/>
      <c r="H29" s="17"/>
      <c r="I29" s="17"/>
      <c r="J29" s="17"/>
      <c r="K29" s="17"/>
      <c r="L29" s="17"/>
      <c r="M29" s="17">
        <f t="shared" si="7"/>
        <v>0</v>
      </c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43"/>
      <c r="AD29" s="43"/>
      <c r="AE29" s="17"/>
      <c r="AF29" s="44"/>
      <c r="AG29" s="17"/>
      <c r="AH29" s="17"/>
      <c r="AI29" s="17"/>
      <c r="AJ29" s="17"/>
      <c r="AK29" s="17"/>
      <c r="AL29" s="17"/>
      <c r="AM29" s="17"/>
      <c r="AN29" s="17">
        <f t="shared" si="3"/>
        <v>1038480</v>
      </c>
      <c r="AO29" s="17"/>
      <c r="AP29" s="17"/>
      <c r="AQ29" s="17"/>
      <c r="AR29" s="17">
        <f>AR30</f>
        <v>1038480</v>
      </c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>
        <f t="shared" si="8"/>
        <v>0</v>
      </c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31"/>
    </row>
    <row r="30" spans="1:92" ht="20.100000000000001" customHeight="1">
      <c r="A30" s="16" t="s">
        <v>77</v>
      </c>
      <c r="B30" s="16" t="s">
        <v>81</v>
      </c>
      <c r="C30" s="16" t="s">
        <v>62</v>
      </c>
      <c r="D30" s="42" t="s">
        <v>82</v>
      </c>
      <c r="E30" s="17">
        <f t="shared" si="5"/>
        <v>1038480</v>
      </c>
      <c r="F30" s="17">
        <f t="shared" si="10"/>
        <v>0</v>
      </c>
      <c r="G30" s="17"/>
      <c r="H30" s="17"/>
      <c r="I30" s="17"/>
      <c r="J30" s="17"/>
      <c r="K30" s="17"/>
      <c r="L30" s="17"/>
      <c r="M30" s="17">
        <f t="shared" si="7"/>
        <v>0</v>
      </c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43"/>
      <c r="AD30" s="43"/>
      <c r="AE30" s="17"/>
      <c r="AF30" s="44"/>
      <c r="AG30" s="17"/>
      <c r="AH30" s="17"/>
      <c r="AI30" s="17"/>
      <c r="AJ30" s="17"/>
      <c r="AK30" s="17"/>
      <c r="AL30" s="17"/>
      <c r="AM30" s="17"/>
      <c r="AN30" s="17">
        <f t="shared" si="3"/>
        <v>1038480</v>
      </c>
      <c r="AO30" s="17"/>
      <c r="AP30" s="17"/>
      <c r="AQ30" s="17"/>
      <c r="AR30" s="17">
        <v>1038480</v>
      </c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>
        <f t="shared" si="8"/>
        <v>0</v>
      </c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31"/>
    </row>
    <row r="31" spans="1:92" ht="20.100000000000001" customHeight="1">
      <c r="A31" s="16"/>
      <c r="B31" s="16"/>
      <c r="C31" s="16"/>
      <c r="D31" s="42" t="s">
        <v>83</v>
      </c>
      <c r="E31" s="17">
        <f t="shared" si="5"/>
        <v>14400</v>
      </c>
      <c r="F31" s="17">
        <f t="shared" si="10"/>
        <v>0</v>
      </c>
      <c r="G31" s="17"/>
      <c r="H31" s="17"/>
      <c r="I31" s="17"/>
      <c r="J31" s="17"/>
      <c r="K31" s="17"/>
      <c r="L31" s="17"/>
      <c r="M31" s="17">
        <f t="shared" si="7"/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43"/>
      <c r="AD31" s="43"/>
      <c r="AE31" s="17"/>
      <c r="AF31" s="44"/>
      <c r="AG31" s="17"/>
      <c r="AH31" s="17"/>
      <c r="AI31" s="17"/>
      <c r="AJ31" s="17"/>
      <c r="AK31" s="17"/>
      <c r="AL31" s="17"/>
      <c r="AM31" s="17"/>
      <c r="AN31" s="17">
        <f t="shared" si="3"/>
        <v>14400</v>
      </c>
      <c r="AO31" s="17"/>
      <c r="AP31" s="17"/>
      <c r="AQ31" s="17"/>
      <c r="AR31" s="17"/>
      <c r="AS31" s="17"/>
      <c r="AT31" s="17"/>
      <c r="AU31" s="17"/>
      <c r="AV31" s="17"/>
      <c r="AW31" s="17">
        <f>AW32</f>
        <v>14400</v>
      </c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>
        <f t="shared" si="8"/>
        <v>0</v>
      </c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31"/>
    </row>
    <row r="32" spans="1:92" ht="20.100000000000001" customHeight="1">
      <c r="A32" s="16" t="s">
        <v>77</v>
      </c>
      <c r="B32" s="16" t="s">
        <v>68</v>
      </c>
      <c r="C32" s="16" t="s">
        <v>60</v>
      </c>
      <c r="D32" s="42" t="s">
        <v>83</v>
      </c>
      <c r="E32" s="17">
        <f t="shared" si="5"/>
        <v>14400</v>
      </c>
      <c r="F32" s="17">
        <f t="shared" si="10"/>
        <v>0</v>
      </c>
      <c r="G32" s="17"/>
      <c r="H32" s="17"/>
      <c r="I32" s="17"/>
      <c r="J32" s="17"/>
      <c r="K32" s="17"/>
      <c r="L32" s="17"/>
      <c r="M32" s="17">
        <f t="shared" si="7"/>
        <v>0</v>
      </c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43"/>
      <c r="AD32" s="43"/>
      <c r="AE32" s="17"/>
      <c r="AF32" s="44"/>
      <c r="AG32" s="17"/>
      <c r="AH32" s="17"/>
      <c r="AI32" s="17"/>
      <c r="AJ32" s="17"/>
      <c r="AK32" s="17"/>
      <c r="AL32" s="17"/>
      <c r="AM32" s="17"/>
      <c r="AN32" s="17">
        <f t="shared" si="3"/>
        <v>14400</v>
      </c>
      <c r="AO32" s="17"/>
      <c r="AP32" s="17"/>
      <c r="AQ32" s="17"/>
      <c r="AR32" s="17"/>
      <c r="AS32" s="17"/>
      <c r="AT32" s="17"/>
      <c r="AU32" s="17"/>
      <c r="AV32" s="17"/>
      <c r="AW32" s="17">
        <v>14400</v>
      </c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>
        <f t="shared" si="8"/>
        <v>0</v>
      </c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31"/>
    </row>
    <row r="33" spans="1:92" ht="20.100000000000001" customHeight="1">
      <c r="A33" s="16"/>
      <c r="B33" s="16"/>
      <c r="C33" s="16"/>
      <c r="D33" s="42" t="s">
        <v>251</v>
      </c>
      <c r="E33" s="17">
        <f t="shared" si="5"/>
        <v>7800</v>
      </c>
      <c r="F33" s="17">
        <f t="shared" si="10"/>
        <v>0</v>
      </c>
      <c r="G33" s="17"/>
      <c r="H33" s="17"/>
      <c r="I33" s="17"/>
      <c r="J33" s="17"/>
      <c r="K33" s="17"/>
      <c r="L33" s="17"/>
      <c r="M33" s="17">
        <f t="shared" si="7"/>
        <v>7800</v>
      </c>
      <c r="N33" s="17">
        <f>N34</f>
        <v>0</v>
      </c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43"/>
      <c r="AD33" s="43"/>
      <c r="AE33" s="17"/>
      <c r="AF33" s="44"/>
      <c r="AG33" s="17"/>
      <c r="AH33" s="17"/>
      <c r="AI33" s="17"/>
      <c r="AJ33" s="17"/>
      <c r="AK33" s="17"/>
      <c r="AL33" s="17"/>
      <c r="AM33" s="17">
        <f>AM34</f>
        <v>7800</v>
      </c>
      <c r="AN33" s="17">
        <f t="shared" si="3"/>
        <v>0</v>
      </c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>
        <f t="shared" si="8"/>
        <v>0</v>
      </c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31"/>
    </row>
    <row r="34" spans="1:92" ht="20.100000000000001" customHeight="1">
      <c r="A34" s="16"/>
      <c r="B34" s="16"/>
      <c r="C34" s="16"/>
      <c r="D34" s="42" t="s">
        <v>252</v>
      </c>
      <c r="E34" s="17">
        <f t="shared" si="5"/>
        <v>7800</v>
      </c>
      <c r="F34" s="17">
        <f t="shared" si="10"/>
        <v>0</v>
      </c>
      <c r="G34" s="17"/>
      <c r="H34" s="17"/>
      <c r="I34" s="17"/>
      <c r="J34" s="17"/>
      <c r="K34" s="17"/>
      <c r="L34" s="17"/>
      <c r="M34" s="17">
        <f t="shared" si="7"/>
        <v>7800</v>
      </c>
      <c r="N34" s="17">
        <f>N35</f>
        <v>0</v>
      </c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43"/>
      <c r="AD34" s="43"/>
      <c r="AE34" s="17"/>
      <c r="AF34" s="44"/>
      <c r="AG34" s="17"/>
      <c r="AH34" s="17"/>
      <c r="AI34" s="17"/>
      <c r="AJ34" s="17"/>
      <c r="AK34" s="17"/>
      <c r="AL34" s="17"/>
      <c r="AM34" s="17">
        <f>AM35</f>
        <v>7800</v>
      </c>
      <c r="AN34" s="17">
        <f t="shared" si="3"/>
        <v>0</v>
      </c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>
        <f t="shared" si="8"/>
        <v>0</v>
      </c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31"/>
    </row>
    <row r="35" spans="1:92" ht="20.100000000000001" customHeight="1">
      <c r="A35" s="16" t="s">
        <v>84</v>
      </c>
      <c r="B35" s="16" t="s">
        <v>65</v>
      </c>
      <c r="C35" s="16" t="s">
        <v>85</v>
      </c>
      <c r="D35" s="42" t="s">
        <v>86</v>
      </c>
      <c r="E35" s="17">
        <f t="shared" si="5"/>
        <v>7800</v>
      </c>
      <c r="F35" s="17">
        <f t="shared" si="10"/>
        <v>0</v>
      </c>
      <c r="G35" s="17"/>
      <c r="H35" s="17"/>
      <c r="I35" s="17"/>
      <c r="J35" s="17"/>
      <c r="K35" s="17"/>
      <c r="L35" s="17"/>
      <c r="M35" s="17">
        <f t="shared" si="7"/>
        <v>7800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43"/>
      <c r="AD35" s="43"/>
      <c r="AE35" s="17"/>
      <c r="AF35" s="44"/>
      <c r="AG35" s="17"/>
      <c r="AH35" s="17"/>
      <c r="AI35" s="17"/>
      <c r="AJ35" s="17"/>
      <c r="AK35" s="17"/>
      <c r="AL35" s="17"/>
      <c r="AM35" s="17">
        <v>7800</v>
      </c>
      <c r="AN35" s="17">
        <f t="shared" si="3"/>
        <v>0</v>
      </c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>
        <f t="shared" si="8"/>
        <v>0</v>
      </c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31"/>
    </row>
    <row r="36" spans="1:92" ht="20.100000000000001" customHeight="1">
      <c r="A36" s="16"/>
      <c r="B36" s="16"/>
      <c r="C36" s="16"/>
      <c r="D36" s="42" t="s">
        <v>253</v>
      </c>
      <c r="E36" s="17">
        <f t="shared" si="5"/>
        <v>210380</v>
      </c>
      <c r="F36" s="17">
        <f t="shared" si="10"/>
        <v>0</v>
      </c>
      <c r="G36" s="17"/>
      <c r="H36" s="17"/>
      <c r="I36" s="17"/>
      <c r="J36" s="17"/>
      <c r="K36" s="17"/>
      <c r="L36" s="17"/>
      <c r="M36" s="17">
        <f t="shared" si="7"/>
        <v>100000</v>
      </c>
      <c r="N36" s="17">
        <f>N37+N39</f>
        <v>0</v>
      </c>
      <c r="O36" s="17">
        <f t="shared" ref="O36:V36" si="15">O37</f>
        <v>0</v>
      </c>
      <c r="P36" s="17">
        <f t="shared" si="15"/>
        <v>0</v>
      </c>
      <c r="Q36" s="17">
        <f t="shared" si="15"/>
        <v>0</v>
      </c>
      <c r="R36" s="17">
        <f t="shared" si="15"/>
        <v>0</v>
      </c>
      <c r="S36" s="17">
        <f t="shared" si="15"/>
        <v>0</v>
      </c>
      <c r="T36" s="17">
        <f t="shared" si="15"/>
        <v>0</v>
      </c>
      <c r="U36" s="17">
        <f t="shared" si="15"/>
        <v>0</v>
      </c>
      <c r="V36" s="17">
        <f t="shared" si="15"/>
        <v>0</v>
      </c>
      <c r="W36" s="17"/>
      <c r="X36" s="17"/>
      <c r="Y36" s="17"/>
      <c r="Z36" s="17"/>
      <c r="AA36" s="17"/>
      <c r="AB36" s="17"/>
      <c r="AC36" s="43"/>
      <c r="AD36" s="43"/>
      <c r="AE36" s="17"/>
      <c r="AF36" s="44"/>
      <c r="AG36" s="17"/>
      <c r="AH36" s="17"/>
      <c r="AI36" s="17"/>
      <c r="AJ36" s="17"/>
      <c r="AK36" s="17"/>
      <c r="AL36" s="17"/>
      <c r="AM36" s="17">
        <f>AM37+AM39</f>
        <v>100000</v>
      </c>
      <c r="AN36" s="17">
        <f>AN37</f>
        <v>110380</v>
      </c>
      <c r="AO36" s="17"/>
      <c r="AP36" s="17"/>
      <c r="AQ36" s="17"/>
      <c r="AR36" s="17"/>
      <c r="AS36" s="17"/>
      <c r="AT36" s="17"/>
      <c r="AU36" s="17"/>
      <c r="AV36" s="17"/>
      <c r="AW36" s="17">
        <f>AW37</f>
        <v>110380</v>
      </c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>
        <f t="shared" si="8"/>
        <v>0</v>
      </c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>
        <f>CH39</f>
        <v>0</v>
      </c>
      <c r="CI36" s="17"/>
      <c r="CJ36" s="17"/>
      <c r="CK36" s="17"/>
      <c r="CL36" s="17"/>
      <c r="CM36" s="17"/>
      <c r="CN36" s="31"/>
    </row>
    <row r="37" spans="1:92" ht="20.100000000000001" customHeight="1">
      <c r="A37" s="16"/>
      <c r="B37" s="16"/>
      <c r="C37" s="16"/>
      <c r="D37" s="42" t="s">
        <v>254</v>
      </c>
      <c r="E37" s="17">
        <f t="shared" si="5"/>
        <v>110380</v>
      </c>
      <c r="F37" s="17">
        <f t="shared" si="10"/>
        <v>0</v>
      </c>
      <c r="G37" s="17"/>
      <c r="H37" s="17"/>
      <c r="I37" s="17"/>
      <c r="J37" s="17"/>
      <c r="K37" s="17"/>
      <c r="L37" s="17"/>
      <c r="M37" s="17">
        <f t="shared" si="7"/>
        <v>0</v>
      </c>
      <c r="N37" s="17">
        <f>N38</f>
        <v>0</v>
      </c>
      <c r="O37" s="17">
        <f t="shared" ref="O37:W37" si="16">O38</f>
        <v>0</v>
      </c>
      <c r="P37" s="17">
        <f t="shared" si="16"/>
        <v>0</v>
      </c>
      <c r="Q37" s="17">
        <f t="shared" si="16"/>
        <v>0</v>
      </c>
      <c r="R37" s="17">
        <f t="shared" si="16"/>
        <v>0</v>
      </c>
      <c r="S37" s="17">
        <f t="shared" si="16"/>
        <v>0</v>
      </c>
      <c r="T37" s="17">
        <f t="shared" si="16"/>
        <v>0</v>
      </c>
      <c r="U37" s="17">
        <f t="shared" si="16"/>
        <v>0</v>
      </c>
      <c r="V37" s="17">
        <f t="shared" si="16"/>
        <v>0</v>
      </c>
      <c r="W37" s="17">
        <f t="shared" si="16"/>
        <v>0</v>
      </c>
      <c r="X37" s="17"/>
      <c r="Y37" s="17"/>
      <c r="Z37" s="17"/>
      <c r="AA37" s="17"/>
      <c r="AB37" s="17"/>
      <c r="AC37" s="43"/>
      <c r="AD37" s="43"/>
      <c r="AE37" s="17"/>
      <c r="AF37" s="44"/>
      <c r="AG37" s="17"/>
      <c r="AH37" s="17"/>
      <c r="AI37" s="17"/>
      <c r="AJ37" s="17"/>
      <c r="AK37" s="17"/>
      <c r="AL37" s="17"/>
      <c r="AM37" s="17"/>
      <c r="AN37" s="17">
        <f>AN38</f>
        <v>110380</v>
      </c>
      <c r="AO37" s="17"/>
      <c r="AP37" s="17"/>
      <c r="AQ37" s="17"/>
      <c r="AR37" s="17"/>
      <c r="AS37" s="17"/>
      <c r="AT37" s="17"/>
      <c r="AU37" s="17"/>
      <c r="AV37" s="17"/>
      <c r="AW37" s="17">
        <f>AW38</f>
        <v>110380</v>
      </c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>
        <f t="shared" si="8"/>
        <v>0</v>
      </c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31"/>
    </row>
    <row r="38" spans="1:92" ht="20.100000000000001" customHeight="1">
      <c r="A38" s="16" t="s">
        <v>87</v>
      </c>
      <c r="B38" s="16" t="s">
        <v>60</v>
      </c>
      <c r="C38" s="16" t="s">
        <v>68</v>
      </c>
      <c r="D38" s="42" t="s">
        <v>88</v>
      </c>
      <c r="E38" s="17">
        <f t="shared" si="5"/>
        <v>110380</v>
      </c>
      <c r="F38" s="17">
        <f t="shared" si="10"/>
        <v>0</v>
      </c>
      <c r="G38" s="17"/>
      <c r="H38" s="17"/>
      <c r="I38" s="17"/>
      <c r="J38" s="17"/>
      <c r="K38" s="17"/>
      <c r="L38" s="17"/>
      <c r="M38" s="17">
        <f t="shared" si="7"/>
        <v>0</v>
      </c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43"/>
      <c r="AD38" s="43"/>
      <c r="AE38" s="17"/>
      <c r="AF38" s="44"/>
      <c r="AG38" s="17"/>
      <c r="AH38" s="17"/>
      <c r="AI38" s="17"/>
      <c r="AJ38" s="17"/>
      <c r="AK38" s="17"/>
      <c r="AL38" s="17"/>
      <c r="AM38" s="17"/>
      <c r="AN38" s="17">
        <f t="shared" si="3"/>
        <v>110380</v>
      </c>
      <c r="AO38" s="17"/>
      <c r="AP38" s="17"/>
      <c r="AQ38" s="17"/>
      <c r="AR38" s="17"/>
      <c r="AS38" s="17"/>
      <c r="AT38" s="17"/>
      <c r="AU38" s="17"/>
      <c r="AV38" s="17"/>
      <c r="AW38" s="17">
        <v>110380</v>
      </c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>
        <f t="shared" si="8"/>
        <v>0</v>
      </c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31"/>
    </row>
    <row r="39" spans="1:92" ht="20.100000000000001" customHeight="1">
      <c r="A39" s="16"/>
      <c r="B39" s="16"/>
      <c r="C39" s="16"/>
      <c r="D39" s="16" t="s">
        <v>89</v>
      </c>
      <c r="E39" s="17">
        <f t="shared" si="5"/>
        <v>100000</v>
      </c>
      <c r="F39" s="17"/>
      <c r="G39" s="17"/>
      <c r="H39" s="17"/>
      <c r="I39" s="17"/>
      <c r="J39" s="17"/>
      <c r="K39" s="17"/>
      <c r="L39" s="17"/>
      <c r="M39" s="17">
        <f t="shared" si="7"/>
        <v>100000</v>
      </c>
      <c r="N39" s="17">
        <f>N40</f>
        <v>0</v>
      </c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43"/>
      <c r="AD39" s="43"/>
      <c r="AE39" s="17"/>
      <c r="AF39" s="44"/>
      <c r="AG39" s="17"/>
      <c r="AH39" s="17"/>
      <c r="AI39" s="17"/>
      <c r="AJ39" s="17"/>
      <c r="AK39" s="17"/>
      <c r="AL39" s="17"/>
      <c r="AM39" s="17">
        <f>AM40</f>
        <v>100000</v>
      </c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>
        <f t="shared" si="8"/>
        <v>0</v>
      </c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>
        <f>CH40</f>
        <v>0</v>
      </c>
      <c r="CI39" s="17"/>
      <c r="CJ39" s="17"/>
      <c r="CK39" s="17"/>
      <c r="CL39" s="17"/>
      <c r="CM39" s="17"/>
      <c r="CN39" s="31"/>
    </row>
    <row r="40" spans="1:92" ht="20.100000000000001" customHeight="1">
      <c r="A40" s="16" t="s">
        <v>87</v>
      </c>
      <c r="B40" s="16" t="s">
        <v>68</v>
      </c>
      <c r="C40" s="16" t="s">
        <v>68</v>
      </c>
      <c r="D40" s="16" t="s">
        <v>89</v>
      </c>
      <c r="E40" s="17">
        <f t="shared" si="5"/>
        <v>100000</v>
      </c>
      <c r="F40" s="17"/>
      <c r="G40" s="17"/>
      <c r="H40" s="17"/>
      <c r="I40" s="17"/>
      <c r="J40" s="17"/>
      <c r="K40" s="17"/>
      <c r="L40" s="17"/>
      <c r="M40" s="17">
        <f t="shared" si="7"/>
        <v>100000</v>
      </c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43"/>
      <c r="AD40" s="43"/>
      <c r="AE40" s="17"/>
      <c r="AF40" s="44"/>
      <c r="AG40" s="17"/>
      <c r="AH40" s="17"/>
      <c r="AI40" s="17"/>
      <c r="AJ40" s="17"/>
      <c r="AK40" s="17"/>
      <c r="AL40" s="17"/>
      <c r="AM40" s="17">
        <v>100000</v>
      </c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>
        <f t="shared" si="8"/>
        <v>0</v>
      </c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31"/>
    </row>
    <row r="41" spans="1:92" ht="20.100000000000001" customHeight="1">
      <c r="A41" s="16"/>
      <c r="B41" s="16"/>
      <c r="C41" s="16"/>
      <c r="D41" s="42" t="s">
        <v>255</v>
      </c>
      <c r="E41" s="17">
        <f t="shared" si="5"/>
        <v>3574933</v>
      </c>
      <c r="F41" s="17">
        <f>F42</f>
        <v>574489</v>
      </c>
      <c r="G41" s="17">
        <f t="shared" ref="G41:L41" si="17">G42</f>
        <v>263000</v>
      </c>
      <c r="H41" s="17">
        <f t="shared" si="17"/>
        <v>10296</v>
      </c>
      <c r="I41" s="17">
        <f t="shared" si="17"/>
        <v>0</v>
      </c>
      <c r="J41" s="17">
        <f t="shared" si="17"/>
        <v>182502</v>
      </c>
      <c r="K41" s="17">
        <f t="shared" si="17"/>
        <v>118691</v>
      </c>
      <c r="L41" s="17">
        <f t="shared" si="17"/>
        <v>0</v>
      </c>
      <c r="M41" s="17">
        <f t="shared" si="7"/>
        <v>711043</v>
      </c>
      <c r="N41" s="17">
        <f t="shared" ref="N41:AM41" si="18">N42+N45+N47+N49</f>
        <v>383994</v>
      </c>
      <c r="O41" s="17">
        <f t="shared" si="18"/>
        <v>0</v>
      </c>
      <c r="P41" s="17">
        <f t="shared" si="18"/>
        <v>0</v>
      </c>
      <c r="Q41" s="17">
        <f t="shared" si="18"/>
        <v>0</v>
      </c>
      <c r="R41" s="17">
        <f t="shared" si="18"/>
        <v>0</v>
      </c>
      <c r="S41" s="17">
        <f t="shared" si="18"/>
        <v>0</v>
      </c>
      <c r="T41" s="17">
        <f t="shared" si="18"/>
        <v>0</v>
      </c>
      <c r="U41" s="17">
        <f t="shared" si="18"/>
        <v>0</v>
      </c>
      <c r="V41" s="17">
        <f t="shared" si="18"/>
        <v>0</v>
      </c>
      <c r="W41" s="17">
        <f t="shared" si="18"/>
        <v>0</v>
      </c>
      <c r="X41" s="17">
        <f t="shared" si="18"/>
        <v>0</v>
      </c>
      <c r="Y41" s="17">
        <f t="shared" si="18"/>
        <v>0</v>
      </c>
      <c r="Z41" s="17">
        <f t="shared" si="18"/>
        <v>0</v>
      </c>
      <c r="AA41" s="17">
        <f t="shared" si="18"/>
        <v>0</v>
      </c>
      <c r="AB41" s="17">
        <f t="shared" si="18"/>
        <v>0</v>
      </c>
      <c r="AC41" s="17">
        <f t="shared" si="18"/>
        <v>0</v>
      </c>
      <c r="AD41" s="17">
        <f t="shared" si="18"/>
        <v>0</v>
      </c>
      <c r="AE41" s="17">
        <f t="shared" si="18"/>
        <v>0</v>
      </c>
      <c r="AF41" s="17">
        <f t="shared" si="18"/>
        <v>0</v>
      </c>
      <c r="AG41" s="17">
        <f t="shared" si="18"/>
        <v>0</v>
      </c>
      <c r="AH41" s="17">
        <f t="shared" si="18"/>
        <v>0</v>
      </c>
      <c r="AI41" s="17">
        <f t="shared" si="18"/>
        <v>0</v>
      </c>
      <c r="AJ41" s="17">
        <f t="shared" si="18"/>
        <v>25837</v>
      </c>
      <c r="AK41" s="17">
        <f t="shared" si="18"/>
        <v>21512</v>
      </c>
      <c r="AL41" s="17">
        <f t="shared" si="18"/>
        <v>0</v>
      </c>
      <c r="AM41" s="17">
        <f t="shared" si="18"/>
        <v>279700</v>
      </c>
      <c r="AN41" s="17">
        <f t="shared" si="3"/>
        <v>1269401</v>
      </c>
      <c r="AO41" s="17"/>
      <c r="AP41" s="17"/>
      <c r="AQ41" s="17"/>
      <c r="AR41" s="17"/>
      <c r="AS41" s="17"/>
      <c r="AT41" s="17"/>
      <c r="AU41" s="17"/>
      <c r="AV41" s="17"/>
      <c r="AW41" s="17">
        <f>AW42+AW45+AW47+AW49</f>
        <v>1269401</v>
      </c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>
        <f t="shared" si="8"/>
        <v>1020000</v>
      </c>
      <c r="BU41" s="17"/>
      <c r="BV41" s="17"/>
      <c r="BW41" s="17"/>
      <c r="BX41" s="17">
        <f>BX42+BX45+BX47+BX49</f>
        <v>1020000</v>
      </c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31"/>
    </row>
    <row r="42" spans="1:92" ht="20.100000000000001" customHeight="1">
      <c r="A42" s="16"/>
      <c r="B42" s="16"/>
      <c r="C42" s="16"/>
      <c r="D42" s="42" t="s">
        <v>256</v>
      </c>
      <c r="E42" s="17">
        <f t="shared" si="5"/>
        <v>703093</v>
      </c>
      <c r="F42" s="17">
        <f>F43</f>
        <v>574489</v>
      </c>
      <c r="G42" s="17">
        <f t="shared" ref="G42:L42" si="19">G43</f>
        <v>263000</v>
      </c>
      <c r="H42" s="17">
        <f t="shared" si="19"/>
        <v>10296</v>
      </c>
      <c r="I42" s="17">
        <f t="shared" si="19"/>
        <v>0</v>
      </c>
      <c r="J42" s="17">
        <f t="shared" si="19"/>
        <v>182502</v>
      </c>
      <c r="K42" s="17">
        <f t="shared" si="19"/>
        <v>118691</v>
      </c>
      <c r="L42" s="17">
        <f t="shared" si="19"/>
        <v>0</v>
      </c>
      <c r="M42" s="17">
        <f t="shared" si="7"/>
        <v>76843</v>
      </c>
      <c r="N42" s="17">
        <f>N43</f>
        <v>23994</v>
      </c>
      <c r="O42" s="17">
        <f t="shared" ref="O42:AA42" si="20">O43</f>
        <v>0</v>
      </c>
      <c r="P42" s="17">
        <f t="shared" si="20"/>
        <v>0</v>
      </c>
      <c r="Q42" s="17">
        <f t="shared" si="20"/>
        <v>0</v>
      </c>
      <c r="R42" s="17">
        <f t="shared" si="20"/>
        <v>0</v>
      </c>
      <c r="S42" s="17">
        <f t="shared" si="20"/>
        <v>0</v>
      </c>
      <c r="T42" s="17">
        <f t="shared" si="20"/>
        <v>0</v>
      </c>
      <c r="U42" s="17">
        <f t="shared" si="20"/>
        <v>0</v>
      </c>
      <c r="V42" s="17">
        <f t="shared" si="20"/>
        <v>0</v>
      </c>
      <c r="W42" s="17">
        <f t="shared" si="20"/>
        <v>0</v>
      </c>
      <c r="X42" s="17">
        <f t="shared" si="20"/>
        <v>0</v>
      </c>
      <c r="Y42" s="17">
        <f t="shared" si="20"/>
        <v>0</v>
      </c>
      <c r="Z42" s="17">
        <f t="shared" si="20"/>
        <v>0</v>
      </c>
      <c r="AA42" s="17">
        <f t="shared" si="20"/>
        <v>0</v>
      </c>
      <c r="AB42" s="17"/>
      <c r="AC42" s="43"/>
      <c r="AD42" s="43"/>
      <c r="AE42" s="17"/>
      <c r="AF42" s="44"/>
      <c r="AG42" s="17"/>
      <c r="AH42" s="17"/>
      <c r="AI42" s="17"/>
      <c r="AJ42" s="17">
        <f>AJ43</f>
        <v>25837</v>
      </c>
      <c r="AK42" s="17">
        <f>AK43</f>
        <v>21512</v>
      </c>
      <c r="AL42" s="17"/>
      <c r="AM42" s="17">
        <f>AM43+AM44</f>
        <v>5500</v>
      </c>
      <c r="AN42" s="17">
        <f t="shared" si="3"/>
        <v>51761</v>
      </c>
      <c r="AO42" s="17"/>
      <c r="AP42" s="17"/>
      <c r="AQ42" s="17"/>
      <c r="AR42" s="17"/>
      <c r="AS42" s="17"/>
      <c r="AT42" s="17"/>
      <c r="AU42" s="17"/>
      <c r="AV42" s="17"/>
      <c r="AW42" s="17">
        <f>AW43</f>
        <v>51761</v>
      </c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>
        <f t="shared" si="8"/>
        <v>0</v>
      </c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31"/>
    </row>
    <row r="43" spans="1:92" ht="20.100000000000001" customHeight="1">
      <c r="A43" s="16" t="s">
        <v>90</v>
      </c>
      <c r="B43" s="16" t="s">
        <v>60</v>
      </c>
      <c r="C43" s="16" t="s">
        <v>91</v>
      </c>
      <c r="D43" s="42" t="s">
        <v>92</v>
      </c>
      <c r="E43" s="68">
        <f t="shared" ref="E43:E58" si="21">F43+M43+AN43+AX43+BC43+BF43+BI43+BT43</f>
        <v>697593</v>
      </c>
      <c r="F43" s="17">
        <f t="shared" si="10"/>
        <v>574489</v>
      </c>
      <c r="G43" s="17">
        <f>25250*12-40000</f>
        <v>263000</v>
      </c>
      <c r="H43" s="17">
        <v>10296</v>
      </c>
      <c r="I43" s="17"/>
      <c r="J43" s="17">
        <v>182502</v>
      </c>
      <c r="K43" s="17">
        <v>118691</v>
      </c>
      <c r="L43" s="17"/>
      <c r="M43" s="17">
        <f t="shared" si="7"/>
        <v>71343</v>
      </c>
      <c r="N43" s="17">
        <v>23994</v>
      </c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43"/>
      <c r="AD43" s="43"/>
      <c r="AE43" s="17"/>
      <c r="AF43" s="44"/>
      <c r="AG43" s="17"/>
      <c r="AH43" s="17"/>
      <c r="AI43" s="17"/>
      <c r="AJ43" s="17">
        <v>25837</v>
      </c>
      <c r="AK43" s="17">
        <v>21512</v>
      </c>
      <c r="AL43" s="17"/>
      <c r="AM43" s="17"/>
      <c r="AN43" s="17">
        <f t="shared" si="3"/>
        <v>51761</v>
      </c>
      <c r="AO43" s="17"/>
      <c r="AP43" s="17"/>
      <c r="AQ43" s="17"/>
      <c r="AR43" s="17"/>
      <c r="AS43" s="17"/>
      <c r="AT43" s="17"/>
      <c r="AU43" s="17"/>
      <c r="AV43" s="17"/>
      <c r="AW43" s="17">
        <v>51761</v>
      </c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>
        <f t="shared" si="8"/>
        <v>0</v>
      </c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31"/>
    </row>
    <row r="44" spans="1:92" ht="20.100000000000001" customHeight="1">
      <c r="A44" s="16" t="s">
        <v>90</v>
      </c>
      <c r="B44" s="16" t="s">
        <v>60</v>
      </c>
      <c r="C44" s="16" t="s">
        <v>68</v>
      </c>
      <c r="D44" s="42" t="s">
        <v>93</v>
      </c>
      <c r="E44" s="68">
        <f t="shared" si="21"/>
        <v>5500</v>
      </c>
      <c r="F44" s="17">
        <f t="shared" si="10"/>
        <v>0</v>
      </c>
      <c r="G44" s="17"/>
      <c r="H44" s="17"/>
      <c r="I44" s="17"/>
      <c r="J44" s="17"/>
      <c r="K44" s="17"/>
      <c r="L44" s="17"/>
      <c r="M44" s="17">
        <f t="shared" si="7"/>
        <v>5500</v>
      </c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43"/>
      <c r="AD44" s="43"/>
      <c r="AE44" s="17"/>
      <c r="AF44" s="44"/>
      <c r="AG44" s="17"/>
      <c r="AH44" s="17"/>
      <c r="AI44" s="17"/>
      <c r="AJ44" s="17"/>
      <c r="AK44" s="17"/>
      <c r="AL44" s="17"/>
      <c r="AM44" s="17">
        <v>5500</v>
      </c>
      <c r="AN44" s="17">
        <f t="shared" si="3"/>
        <v>0</v>
      </c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>
        <f t="shared" si="8"/>
        <v>0</v>
      </c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31"/>
    </row>
    <row r="45" spans="1:92" ht="20.100000000000001" customHeight="1">
      <c r="A45" s="16"/>
      <c r="B45" s="16"/>
      <c r="C45" s="16"/>
      <c r="D45" s="42" t="s">
        <v>257</v>
      </c>
      <c r="E45" s="68">
        <f t="shared" si="21"/>
        <v>8500</v>
      </c>
      <c r="F45" s="17">
        <f t="shared" si="10"/>
        <v>0</v>
      </c>
      <c r="G45" s="17"/>
      <c r="H45" s="17"/>
      <c r="I45" s="17"/>
      <c r="J45" s="17"/>
      <c r="K45" s="17"/>
      <c r="L45" s="17"/>
      <c r="M45" s="17">
        <f t="shared" si="7"/>
        <v>8500</v>
      </c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43"/>
      <c r="AD45" s="43"/>
      <c r="AE45" s="17"/>
      <c r="AF45" s="44"/>
      <c r="AG45" s="17"/>
      <c r="AH45" s="17"/>
      <c r="AI45" s="17"/>
      <c r="AJ45" s="17"/>
      <c r="AK45" s="17"/>
      <c r="AL45" s="17"/>
      <c r="AM45" s="17">
        <f>AM46</f>
        <v>8500</v>
      </c>
      <c r="AN45" s="17">
        <f t="shared" si="3"/>
        <v>0</v>
      </c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>
        <f t="shared" si="8"/>
        <v>0</v>
      </c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31"/>
    </row>
    <row r="46" spans="1:92" ht="20.100000000000001" customHeight="1">
      <c r="A46" s="16" t="s">
        <v>90</v>
      </c>
      <c r="B46" s="16" t="s">
        <v>62</v>
      </c>
      <c r="C46" s="16" t="s">
        <v>68</v>
      </c>
      <c r="D46" s="42" t="s">
        <v>94</v>
      </c>
      <c r="E46" s="68">
        <f t="shared" si="21"/>
        <v>8500</v>
      </c>
      <c r="F46" s="17">
        <f t="shared" si="10"/>
        <v>0</v>
      </c>
      <c r="G46" s="17"/>
      <c r="H46" s="17"/>
      <c r="I46" s="17"/>
      <c r="J46" s="17"/>
      <c r="K46" s="17"/>
      <c r="L46" s="17"/>
      <c r="M46" s="17">
        <f t="shared" si="7"/>
        <v>8500</v>
      </c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43"/>
      <c r="AD46" s="43"/>
      <c r="AE46" s="17"/>
      <c r="AF46" s="44"/>
      <c r="AG46" s="17"/>
      <c r="AH46" s="17"/>
      <c r="AI46" s="17"/>
      <c r="AJ46" s="17"/>
      <c r="AK46" s="17"/>
      <c r="AL46" s="17"/>
      <c r="AM46" s="17">
        <v>8500</v>
      </c>
      <c r="AN46" s="17">
        <f t="shared" si="3"/>
        <v>0</v>
      </c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>
        <f t="shared" si="8"/>
        <v>0</v>
      </c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31"/>
    </row>
    <row r="47" spans="1:92" ht="20.100000000000001" customHeight="1">
      <c r="A47" s="16"/>
      <c r="B47" s="16"/>
      <c r="C47" s="16"/>
      <c r="D47" s="42" t="s">
        <v>258</v>
      </c>
      <c r="E47" s="68">
        <f t="shared" si="21"/>
        <v>265700</v>
      </c>
      <c r="F47" s="17">
        <f t="shared" si="10"/>
        <v>0</v>
      </c>
      <c r="G47" s="17"/>
      <c r="H47" s="17"/>
      <c r="I47" s="17"/>
      <c r="J47" s="17"/>
      <c r="K47" s="17"/>
      <c r="L47" s="17"/>
      <c r="M47" s="17">
        <f t="shared" si="7"/>
        <v>265700</v>
      </c>
      <c r="N47" s="17">
        <f>N48</f>
        <v>0</v>
      </c>
      <c r="O47" s="17">
        <f>O48</f>
        <v>0</v>
      </c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43"/>
      <c r="AD47" s="43"/>
      <c r="AE47" s="17"/>
      <c r="AF47" s="44"/>
      <c r="AG47" s="17"/>
      <c r="AH47" s="17"/>
      <c r="AI47" s="17"/>
      <c r="AJ47" s="17"/>
      <c r="AK47" s="17"/>
      <c r="AL47" s="17"/>
      <c r="AM47" s="17">
        <f>AM48</f>
        <v>265700</v>
      </c>
      <c r="AN47" s="17">
        <f t="shared" si="3"/>
        <v>0</v>
      </c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>
        <f t="shared" si="8"/>
        <v>0</v>
      </c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31"/>
    </row>
    <row r="48" spans="1:92" ht="20.100000000000001" customHeight="1">
      <c r="A48" s="16" t="s">
        <v>90</v>
      </c>
      <c r="B48" s="16" t="s">
        <v>64</v>
      </c>
      <c r="C48" s="16" t="s">
        <v>62</v>
      </c>
      <c r="D48" s="42" t="s">
        <v>63</v>
      </c>
      <c r="E48" s="68">
        <f t="shared" si="21"/>
        <v>265700</v>
      </c>
      <c r="F48" s="17">
        <f t="shared" si="10"/>
        <v>0</v>
      </c>
      <c r="G48" s="17"/>
      <c r="H48" s="17"/>
      <c r="I48" s="17"/>
      <c r="J48" s="17"/>
      <c r="K48" s="17"/>
      <c r="L48" s="17"/>
      <c r="M48" s="17">
        <f t="shared" si="7"/>
        <v>265700</v>
      </c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43"/>
      <c r="AD48" s="43"/>
      <c r="AE48" s="17"/>
      <c r="AF48" s="44"/>
      <c r="AG48" s="17"/>
      <c r="AH48" s="17"/>
      <c r="AI48" s="17"/>
      <c r="AJ48" s="17"/>
      <c r="AK48" s="17"/>
      <c r="AL48" s="17"/>
      <c r="AM48" s="17">
        <v>265700</v>
      </c>
      <c r="AN48" s="17">
        <f t="shared" si="3"/>
        <v>0</v>
      </c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>
        <f t="shared" si="8"/>
        <v>0</v>
      </c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31"/>
    </row>
    <row r="49" spans="1:92" ht="20.100000000000001" customHeight="1">
      <c r="A49" s="16"/>
      <c r="B49" s="16"/>
      <c r="C49" s="16"/>
      <c r="D49" s="42" t="s">
        <v>259</v>
      </c>
      <c r="E49" s="68">
        <f t="shared" si="21"/>
        <v>2597640</v>
      </c>
      <c r="F49" s="17">
        <f t="shared" si="10"/>
        <v>0</v>
      </c>
      <c r="G49" s="17"/>
      <c r="H49" s="17"/>
      <c r="I49" s="17"/>
      <c r="J49" s="17"/>
      <c r="K49" s="17"/>
      <c r="L49" s="17"/>
      <c r="M49" s="17">
        <f t="shared" si="7"/>
        <v>360000</v>
      </c>
      <c r="N49" s="17">
        <f t="shared" ref="N49:AM49" si="22">N50+N51+N52</f>
        <v>360000</v>
      </c>
      <c r="O49" s="17">
        <f t="shared" si="22"/>
        <v>0</v>
      </c>
      <c r="P49" s="17">
        <f t="shared" si="22"/>
        <v>0</v>
      </c>
      <c r="Q49" s="17">
        <f t="shared" si="22"/>
        <v>0</v>
      </c>
      <c r="R49" s="17">
        <f t="shared" si="22"/>
        <v>0</v>
      </c>
      <c r="S49" s="17">
        <f t="shared" si="22"/>
        <v>0</v>
      </c>
      <c r="T49" s="17">
        <f t="shared" si="22"/>
        <v>0</v>
      </c>
      <c r="U49" s="17">
        <f t="shared" si="22"/>
        <v>0</v>
      </c>
      <c r="V49" s="17">
        <f t="shared" si="22"/>
        <v>0</v>
      </c>
      <c r="W49" s="17">
        <f t="shared" si="22"/>
        <v>0</v>
      </c>
      <c r="X49" s="17">
        <f t="shared" si="22"/>
        <v>0</v>
      </c>
      <c r="Y49" s="17">
        <f t="shared" si="22"/>
        <v>0</v>
      </c>
      <c r="Z49" s="17">
        <f t="shared" si="22"/>
        <v>0</v>
      </c>
      <c r="AA49" s="17">
        <f t="shared" si="22"/>
        <v>0</v>
      </c>
      <c r="AB49" s="17">
        <f t="shared" si="22"/>
        <v>0</v>
      </c>
      <c r="AC49" s="17">
        <f t="shared" si="22"/>
        <v>0</v>
      </c>
      <c r="AD49" s="17">
        <f t="shared" si="22"/>
        <v>0</v>
      </c>
      <c r="AE49" s="17">
        <f t="shared" si="22"/>
        <v>0</v>
      </c>
      <c r="AF49" s="17">
        <f t="shared" si="22"/>
        <v>0</v>
      </c>
      <c r="AG49" s="17">
        <f t="shared" si="22"/>
        <v>0</v>
      </c>
      <c r="AH49" s="17">
        <f t="shared" si="22"/>
        <v>0</v>
      </c>
      <c r="AI49" s="17">
        <f t="shared" si="22"/>
        <v>0</v>
      </c>
      <c r="AJ49" s="17">
        <f t="shared" si="22"/>
        <v>0</v>
      </c>
      <c r="AK49" s="17">
        <f t="shared" si="22"/>
        <v>0</v>
      </c>
      <c r="AL49" s="17">
        <f t="shared" si="22"/>
        <v>0</v>
      </c>
      <c r="AM49" s="17">
        <f t="shared" si="22"/>
        <v>0</v>
      </c>
      <c r="AN49" s="17">
        <f t="shared" si="3"/>
        <v>1217640</v>
      </c>
      <c r="AO49" s="17"/>
      <c r="AP49" s="17"/>
      <c r="AQ49" s="17"/>
      <c r="AR49" s="17"/>
      <c r="AS49" s="17"/>
      <c r="AT49" s="17"/>
      <c r="AU49" s="17"/>
      <c r="AV49" s="17"/>
      <c r="AW49" s="17">
        <f>AW50+AW51+AW52</f>
        <v>1217640</v>
      </c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>
        <f t="shared" si="8"/>
        <v>1020000</v>
      </c>
      <c r="BU49" s="17"/>
      <c r="BV49" s="17"/>
      <c r="BW49" s="17"/>
      <c r="BX49" s="17">
        <f>BX50+BX51+BX52</f>
        <v>1020000</v>
      </c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31"/>
    </row>
    <row r="50" spans="1:92" ht="20.100000000000001" customHeight="1">
      <c r="A50" s="16" t="s">
        <v>90</v>
      </c>
      <c r="B50" s="16" t="s">
        <v>65</v>
      </c>
      <c r="C50" s="16" t="s">
        <v>60</v>
      </c>
      <c r="D50" s="42" t="s">
        <v>95</v>
      </c>
      <c r="E50" s="68">
        <f t="shared" si="21"/>
        <v>800000</v>
      </c>
      <c r="F50" s="17">
        <f t="shared" si="10"/>
        <v>0</v>
      </c>
      <c r="G50" s="17"/>
      <c r="H50" s="17"/>
      <c r="I50" s="17"/>
      <c r="J50" s="17"/>
      <c r="K50" s="17"/>
      <c r="L50" s="17"/>
      <c r="M50" s="17">
        <f t="shared" si="7"/>
        <v>0</v>
      </c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43"/>
      <c r="AD50" s="43"/>
      <c r="AE50" s="17"/>
      <c r="AF50" s="44"/>
      <c r="AG50" s="17"/>
      <c r="AH50" s="17"/>
      <c r="AI50" s="17"/>
      <c r="AJ50" s="17"/>
      <c r="AK50" s="17"/>
      <c r="AL50" s="17"/>
      <c r="AM50" s="17"/>
      <c r="AN50" s="17">
        <f t="shared" si="3"/>
        <v>0</v>
      </c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>
        <f t="shared" si="8"/>
        <v>800000</v>
      </c>
      <c r="BU50" s="17"/>
      <c r="BV50" s="17"/>
      <c r="BW50" s="17"/>
      <c r="BX50" s="17">
        <v>800000</v>
      </c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31"/>
    </row>
    <row r="51" spans="1:92" ht="20.100000000000001" customHeight="1">
      <c r="A51" s="16" t="s">
        <v>90</v>
      </c>
      <c r="B51" s="16" t="s">
        <v>65</v>
      </c>
      <c r="C51" s="16" t="s">
        <v>64</v>
      </c>
      <c r="D51" s="42" t="s">
        <v>96</v>
      </c>
      <c r="E51" s="68">
        <f t="shared" si="21"/>
        <v>1577640</v>
      </c>
      <c r="F51" s="17">
        <f t="shared" si="10"/>
        <v>0</v>
      </c>
      <c r="G51" s="17"/>
      <c r="H51" s="17"/>
      <c r="I51" s="17"/>
      <c r="J51" s="17"/>
      <c r="K51" s="17"/>
      <c r="L51" s="17"/>
      <c r="M51" s="17">
        <f t="shared" si="7"/>
        <v>360000</v>
      </c>
      <c r="N51" s="17">
        <v>360000</v>
      </c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43"/>
      <c r="AD51" s="43"/>
      <c r="AE51" s="17"/>
      <c r="AF51" s="44"/>
      <c r="AG51" s="17"/>
      <c r="AH51" s="17"/>
      <c r="AI51" s="17"/>
      <c r="AJ51" s="17"/>
      <c r="AK51" s="17"/>
      <c r="AL51" s="17"/>
      <c r="AM51" s="17"/>
      <c r="AN51" s="17">
        <f t="shared" si="3"/>
        <v>1217640</v>
      </c>
      <c r="AO51" s="17"/>
      <c r="AP51" s="17"/>
      <c r="AQ51" s="17"/>
      <c r="AR51" s="17"/>
      <c r="AS51" s="17"/>
      <c r="AT51" s="17"/>
      <c r="AU51" s="17"/>
      <c r="AV51" s="17"/>
      <c r="AW51" s="17">
        <v>1217640</v>
      </c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>
        <f t="shared" si="8"/>
        <v>0</v>
      </c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31"/>
    </row>
    <row r="52" spans="1:92" ht="20.100000000000001" customHeight="1">
      <c r="A52" s="16" t="s">
        <v>90</v>
      </c>
      <c r="B52" s="16" t="s">
        <v>65</v>
      </c>
      <c r="C52" s="16" t="s">
        <v>65</v>
      </c>
      <c r="D52" s="42" t="s">
        <v>97</v>
      </c>
      <c r="E52" s="68">
        <f t="shared" si="21"/>
        <v>220000</v>
      </c>
      <c r="F52" s="17">
        <f t="shared" si="10"/>
        <v>0</v>
      </c>
      <c r="G52" s="17"/>
      <c r="H52" s="17"/>
      <c r="I52" s="17"/>
      <c r="J52" s="17"/>
      <c r="K52" s="17"/>
      <c r="L52" s="17"/>
      <c r="M52" s="17">
        <f t="shared" si="7"/>
        <v>0</v>
      </c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43"/>
      <c r="AD52" s="43"/>
      <c r="AE52" s="17"/>
      <c r="AF52" s="44"/>
      <c r="AG52" s="17"/>
      <c r="AH52" s="17"/>
      <c r="AI52" s="17"/>
      <c r="AJ52" s="17"/>
      <c r="AK52" s="17"/>
      <c r="AL52" s="17"/>
      <c r="AM52" s="17"/>
      <c r="AN52" s="17">
        <f t="shared" si="3"/>
        <v>0</v>
      </c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>
        <f t="shared" si="8"/>
        <v>220000</v>
      </c>
      <c r="BU52" s="17"/>
      <c r="BV52" s="17"/>
      <c r="BW52" s="17"/>
      <c r="BX52" s="17">
        <v>220000</v>
      </c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31"/>
    </row>
    <row r="53" spans="1:92" ht="20.100000000000001" customHeight="1">
      <c r="A53" s="16"/>
      <c r="B53" s="16"/>
      <c r="C53" s="16"/>
      <c r="D53" s="42" t="s">
        <v>260</v>
      </c>
      <c r="E53" s="68">
        <f>E54</f>
        <v>7200</v>
      </c>
      <c r="F53" s="17">
        <f t="shared" si="10"/>
        <v>0</v>
      </c>
      <c r="G53" s="17"/>
      <c r="H53" s="17"/>
      <c r="I53" s="17"/>
      <c r="J53" s="17"/>
      <c r="K53" s="17"/>
      <c r="L53" s="17"/>
      <c r="M53" s="17">
        <f t="shared" si="7"/>
        <v>7200</v>
      </c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43"/>
      <c r="AD53" s="43"/>
      <c r="AE53" s="17"/>
      <c r="AF53" s="44"/>
      <c r="AG53" s="17"/>
      <c r="AH53" s="17"/>
      <c r="AI53" s="17"/>
      <c r="AJ53" s="17"/>
      <c r="AK53" s="17"/>
      <c r="AL53" s="17"/>
      <c r="AM53" s="17">
        <f>AM54</f>
        <v>7200</v>
      </c>
      <c r="AN53" s="17">
        <f t="shared" si="3"/>
        <v>0</v>
      </c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>
        <f t="shared" si="8"/>
        <v>0</v>
      </c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31"/>
    </row>
    <row r="54" spans="1:92" ht="20.100000000000001" customHeight="1">
      <c r="A54" s="16"/>
      <c r="B54" s="16"/>
      <c r="C54" s="16"/>
      <c r="D54" s="42" t="s">
        <v>261</v>
      </c>
      <c r="E54" s="68">
        <f>E55</f>
        <v>7200</v>
      </c>
      <c r="F54" s="17">
        <f t="shared" si="10"/>
        <v>0</v>
      </c>
      <c r="G54" s="17"/>
      <c r="H54" s="17"/>
      <c r="I54" s="17"/>
      <c r="J54" s="17"/>
      <c r="K54" s="17"/>
      <c r="L54" s="17"/>
      <c r="M54" s="17">
        <f t="shared" si="7"/>
        <v>7200</v>
      </c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43"/>
      <c r="AD54" s="43"/>
      <c r="AE54" s="17"/>
      <c r="AF54" s="44"/>
      <c r="AG54" s="17"/>
      <c r="AH54" s="17"/>
      <c r="AI54" s="17"/>
      <c r="AJ54" s="17"/>
      <c r="AK54" s="17"/>
      <c r="AL54" s="17"/>
      <c r="AM54" s="17">
        <f>AM55</f>
        <v>7200</v>
      </c>
      <c r="AN54" s="17">
        <f t="shared" si="3"/>
        <v>0</v>
      </c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>
        <f>BU54+BV54+BW54+BX54+BY54+BZ54+CA54+CB54+CC54+CD54+CE54+CF54+CG54+CH54</f>
        <v>0</v>
      </c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31"/>
    </row>
    <row r="55" spans="1:92" ht="20.100000000000001" customHeight="1">
      <c r="A55" s="16" t="s">
        <v>98</v>
      </c>
      <c r="B55" s="16" t="s">
        <v>60</v>
      </c>
      <c r="C55" s="16" t="s">
        <v>68</v>
      </c>
      <c r="D55" s="42" t="s">
        <v>99</v>
      </c>
      <c r="E55" s="68">
        <f t="shared" si="21"/>
        <v>7200</v>
      </c>
      <c r="F55" s="17">
        <f t="shared" si="10"/>
        <v>0</v>
      </c>
      <c r="G55" s="17"/>
      <c r="H55" s="17"/>
      <c r="I55" s="17"/>
      <c r="J55" s="17"/>
      <c r="K55" s="17"/>
      <c r="L55" s="17"/>
      <c r="M55" s="17">
        <f t="shared" si="7"/>
        <v>7200</v>
      </c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43"/>
      <c r="AD55" s="43"/>
      <c r="AE55" s="17"/>
      <c r="AF55" s="44"/>
      <c r="AG55" s="17"/>
      <c r="AH55" s="17"/>
      <c r="AI55" s="17"/>
      <c r="AJ55" s="17"/>
      <c r="AK55" s="17"/>
      <c r="AL55" s="17"/>
      <c r="AM55" s="17">
        <v>7200</v>
      </c>
      <c r="AN55" s="17">
        <f t="shared" si="3"/>
        <v>0</v>
      </c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>
        <f>BU55+BV55+BW55+BX55+BY55+BZ55+CA55+CB55+CC55+CD55+CE55+CF55+CG55+CH55</f>
        <v>0</v>
      </c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31"/>
    </row>
    <row r="56" spans="1:92" ht="20.100000000000001" customHeight="1">
      <c r="A56" s="16"/>
      <c r="B56" s="16"/>
      <c r="C56" s="16"/>
      <c r="D56" s="42" t="s">
        <v>262</v>
      </c>
      <c r="E56" s="68">
        <f>E57</f>
        <v>172989</v>
      </c>
      <c r="F56" s="68">
        <f t="shared" ref="F56:AM56" si="23">F57</f>
        <v>0</v>
      </c>
      <c r="G56" s="68">
        <f t="shared" si="23"/>
        <v>0</v>
      </c>
      <c r="H56" s="68">
        <f t="shared" si="23"/>
        <v>0</v>
      </c>
      <c r="I56" s="68">
        <f t="shared" si="23"/>
        <v>0</v>
      </c>
      <c r="J56" s="68">
        <f t="shared" si="23"/>
        <v>0</v>
      </c>
      <c r="K56" s="68">
        <f t="shared" si="23"/>
        <v>0</v>
      </c>
      <c r="L56" s="68">
        <f t="shared" si="23"/>
        <v>0</v>
      </c>
      <c r="M56" s="17">
        <f t="shared" si="7"/>
        <v>0</v>
      </c>
      <c r="N56" s="68">
        <f t="shared" si="23"/>
        <v>0</v>
      </c>
      <c r="O56" s="68">
        <f t="shared" si="23"/>
        <v>0</v>
      </c>
      <c r="P56" s="68">
        <f t="shared" si="23"/>
        <v>0</v>
      </c>
      <c r="Q56" s="68">
        <f t="shared" si="23"/>
        <v>0</v>
      </c>
      <c r="R56" s="68">
        <f t="shared" si="23"/>
        <v>0</v>
      </c>
      <c r="S56" s="68">
        <f t="shared" si="23"/>
        <v>0</v>
      </c>
      <c r="T56" s="68">
        <f t="shared" si="23"/>
        <v>0</v>
      </c>
      <c r="U56" s="68">
        <f t="shared" si="23"/>
        <v>0</v>
      </c>
      <c r="V56" s="68">
        <f t="shared" si="23"/>
        <v>0</v>
      </c>
      <c r="W56" s="68">
        <f t="shared" si="23"/>
        <v>0</v>
      </c>
      <c r="X56" s="68">
        <f t="shared" si="23"/>
        <v>0</v>
      </c>
      <c r="Y56" s="68">
        <f t="shared" si="23"/>
        <v>0</v>
      </c>
      <c r="Z56" s="68">
        <f t="shared" si="23"/>
        <v>0</v>
      </c>
      <c r="AA56" s="68">
        <f t="shared" si="23"/>
        <v>0</v>
      </c>
      <c r="AB56" s="68">
        <f t="shared" si="23"/>
        <v>0</v>
      </c>
      <c r="AC56" s="68">
        <f t="shared" si="23"/>
        <v>0</v>
      </c>
      <c r="AD56" s="68">
        <f t="shared" si="23"/>
        <v>0</v>
      </c>
      <c r="AE56" s="68">
        <f t="shared" si="23"/>
        <v>0</v>
      </c>
      <c r="AF56" s="68">
        <f t="shared" si="23"/>
        <v>0</v>
      </c>
      <c r="AG56" s="68">
        <f t="shared" si="23"/>
        <v>0</v>
      </c>
      <c r="AH56" s="68">
        <f t="shared" si="23"/>
        <v>0</v>
      </c>
      <c r="AI56" s="68">
        <f t="shared" si="23"/>
        <v>0</v>
      </c>
      <c r="AJ56" s="68">
        <f t="shared" si="23"/>
        <v>0</v>
      </c>
      <c r="AK56" s="68">
        <f t="shared" si="23"/>
        <v>0</v>
      </c>
      <c r="AL56" s="68">
        <f t="shared" si="23"/>
        <v>0</v>
      </c>
      <c r="AM56" s="68">
        <f t="shared" si="23"/>
        <v>0</v>
      </c>
      <c r="AN56" s="17">
        <f t="shared" si="3"/>
        <v>172989</v>
      </c>
      <c r="AO56" s="68">
        <f t="shared" ref="AO56:AU56" si="24">AO57</f>
        <v>0</v>
      </c>
      <c r="AP56" s="68">
        <f t="shared" si="24"/>
        <v>0</v>
      </c>
      <c r="AQ56" s="68">
        <f t="shared" si="24"/>
        <v>0</v>
      </c>
      <c r="AR56" s="68">
        <f t="shared" si="24"/>
        <v>0</v>
      </c>
      <c r="AS56" s="68">
        <f t="shared" si="24"/>
        <v>0</v>
      </c>
      <c r="AT56" s="68">
        <f t="shared" si="24"/>
        <v>0</v>
      </c>
      <c r="AU56" s="68">
        <f t="shared" si="24"/>
        <v>172989</v>
      </c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>
        <f>BU56+BV56+BW56+BX56+BY56+BZ56+CA56+CB56+CC56+CD56+CE56+CF56+CG56+CH56</f>
        <v>0</v>
      </c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31"/>
    </row>
    <row r="57" spans="1:92" ht="20.100000000000001" customHeight="1">
      <c r="A57" s="16"/>
      <c r="B57" s="16"/>
      <c r="C57" s="16"/>
      <c r="D57" s="42" t="s">
        <v>263</v>
      </c>
      <c r="E57" s="68">
        <f>E58</f>
        <v>172989</v>
      </c>
      <c r="F57" s="68">
        <f t="shared" ref="F57:AU57" si="25">F58</f>
        <v>0</v>
      </c>
      <c r="G57" s="68">
        <f t="shared" si="25"/>
        <v>0</v>
      </c>
      <c r="H57" s="68">
        <f t="shared" si="25"/>
        <v>0</v>
      </c>
      <c r="I57" s="68">
        <f t="shared" si="25"/>
        <v>0</v>
      </c>
      <c r="J57" s="68">
        <f t="shared" si="25"/>
        <v>0</v>
      </c>
      <c r="K57" s="68">
        <f t="shared" si="25"/>
        <v>0</v>
      </c>
      <c r="L57" s="68">
        <f t="shared" si="25"/>
        <v>0</v>
      </c>
      <c r="M57" s="17">
        <f t="shared" si="7"/>
        <v>0</v>
      </c>
      <c r="N57" s="68">
        <f t="shared" si="25"/>
        <v>0</v>
      </c>
      <c r="O57" s="68">
        <f t="shared" si="25"/>
        <v>0</v>
      </c>
      <c r="P57" s="68">
        <f t="shared" si="25"/>
        <v>0</v>
      </c>
      <c r="Q57" s="68">
        <f t="shared" si="25"/>
        <v>0</v>
      </c>
      <c r="R57" s="68">
        <f t="shared" si="25"/>
        <v>0</v>
      </c>
      <c r="S57" s="68">
        <f t="shared" si="25"/>
        <v>0</v>
      </c>
      <c r="T57" s="68">
        <f t="shared" si="25"/>
        <v>0</v>
      </c>
      <c r="U57" s="68">
        <f t="shared" si="25"/>
        <v>0</v>
      </c>
      <c r="V57" s="68">
        <f t="shared" si="25"/>
        <v>0</v>
      </c>
      <c r="W57" s="68">
        <f t="shared" si="25"/>
        <v>0</v>
      </c>
      <c r="X57" s="68">
        <f t="shared" si="25"/>
        <v>0</v>
      </c>
      <c r="Y57" s="68">
        <f t="shared" si="25"/>
        <v>0</v>
      </c>
      <c r="Z57" s="68">
        <f t="shared" si="25"/>
        <v>0</v>
      </c>
      <c r="AA57" s="68">
        <f t="shared" si="25"/>
        <v>0</v>
      </c>
      <c r="AB57" s="68">
        <f t="shared" si="25"/>
        <v>0</v>
      </c>
      <c r="AC57" s="68">
        <f t="shared" si="25"/>
        <v>0</v>
      </c>
      <c r="AD57" s="68">
        <f t="shared" si="25"/>
        <v>0</v>
      </c>
      <c r="AE57" s="68">
        <f t="shared" si="25"/>
        <v>0</v>
      </c>
      <c r="AF57" s="68">
        <f t="shared" si="25"/>
        <v>0</v>
      </c>
      <c r="AG57" s="68">
        <f t="shared" si="25"/>
        <v>0</v>
      </c>
      <c r="AH57" s="68">
        <f t="shared" si="25"/>
        <v>0</v>
      </c>
      <c r="AI57" s="68">
        <f t="shared" si="25"/>
        <v>0</v>
      </c>
      <c r="AJ57" s="68">
        <f t="shared" si="25"/>
        <v>0</v>
      </c>
      <c r="AK57" s="68">
        <f t="shared" si="25"/>
        <v>0</v>
      </c>
      <c r="AL57" s="68">
        <f t="shared" si="25"/>
        <v>0</v>
      </c>
      <c r="AM57" s="68">
        <f t="shared" si="25"/>
        <v>0</v>
      </c>
      <c r="AN57" s="17">
        <f t="shared" si="3"/>
        <v>172989</v>
      </c>
      <c r="AO57" s="68">
        <f t="shared" si="25"/>
        <v>0</v>
      </c>
      <c r="AP57" s="68">
        <f t="shared" si="25"/>
        <v>0</v>
      </c>
      <c r="AQ57" s="68">
        <f t="shared" si="25"/>
        <v>0</v>
      </c>
      <c r="AR57" s="68">
        <f t="shared" si="25"/>
        <v>0</v>
      </c>
      <c r="AS57" s="68">
        <f t="shared" si="25"/>
        <v>0</v>
      </c>
      <c r="AT57" s="68">
        <f t="shared" si="25"/>
        <v>0</v>
      </c>
      <c r="AU57" s="68">
        <f t="shared" si="25"/>
        <v>172989</v>
      </c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>
        <f>BU57+BV57+BW57+BX57+BY57+BZ57+CA57+CB57+CC57+CD57+CE57+CF57+CG57+CH57</f>
        <v>0</v>
      </c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31"/>
    </row>
    <row r="58" spans="1:92" ht="20.100000000000001" customHeight="1">
      <c r="A58" s="16" t="s">
        <v>100</v>
      </c>
      <c r="B58" s="16" t="s">
        <v>62</v>
      </c>
      <c r="C58" s="16" t="s">
        <v>60</v>
      </c>
      <c r="D58" s="42" t="s">
        <v>101</v>
      </c>
      <c r="E58" s="68">
        <f t="shared" si="21"/>
        <v>172989</v>
      </c>
      <c r="F58" s="17">
        <f t="shared" si="10"/>
        <v>0</v>
      </c>
      <c r="G58" s="17"/>
      <c r="H58" s="17"/>
      <c r="I58" s="17"/>
      <c r="J58" s="17"/>
      <c r="K58" s="17"/>
      <c r="L58" s="17"/>
      <c r="M58" s="17">
        <f>N58+O58+P58+Q58+R58+S58+T58+U58+V58+W58+X58+Y58+Z58+AA58+AB58+AC58+AD58+AE58+AF58+AG58+AH58+AI58+AJ58+AK58+AL58+AM58</f>
        <v>0</v>
      </c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43"/>
      <c r="AD58" s="43"/>
      <c r="AE58" s="17"/>
      <c r="AF58" s="44"/>
      <c r="AG58" s="17"/>
      <c r="AH58" s="17"/>
      <c r="AI58" s="17"/>
      <c r="AJ58" s="17"/>
      <c r="AK58" s="17"/>
      <c r="AL58" s="17"/>
      <c r="AM58" s="17"/>
      <c r="AN58" s="17">
        <f t="shared" si="3"/>
        <v>172989</v>
      </c>
      <c r="AO58" s="17"/>
      <c r="AP58" s="17"/>
      <c r="AQ58" s="17"/>
      <c r="AR58" s="17"/>
      <c r="AS58" s="17"/>
      <c r="AT58" s="17"/>
      <c r="AU58" s="17">
        <v>172989</v>
      </c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>
        <f>BU58+BV58+BW58+BX58+BY58+BZ58+CA58+CB58+CC58+CD58+CE58+CF58+CG58+CH58</f>
        <v>0</v>
      </c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31"/>
    </row>
  </sheetData>
  <mergeCells count="99">
    <mergeCell ref="AN4:AW4"/>
    <mergeCell ref="AX4:BB4"/>
    <mergeCell ref="BC4:BE4"/>
    <mergeCell ref="BF4:BH4"/>
    <mergeCell ref="A2:R2"/>
    <mergeCell ref="A4:D4"/>
    <mergeCell ref="F4:L4"/>
    <mergeCell ref="M4:AM4"/>
    <mergeCell ref="BI4:BS4"/>
    <mergeCell ref="BT4:CH4"/>
    <mergeCell ref="CI4:CM4"/>
    <mergeCell ref="D5:D6"/>
    <mergeCell ref="E4:E6"/>
    <mergeCell ref="F5:F6"/>
    <mergeCell ref="G5:G6"/>
    <mergeCell ref="H5:H6"/>
    <mergeCell ref="I5:I6"/>
    <mergeCell ref="J5:J6"/>
    <mergeCell ref="O5:O6"/>
    <mergeCell ref="P5:P6"/>
    <mergeCell ref="Q5:Q6"/>
    <mergeCell ref="R5:R6"/>
    <mergeCell ref="K5:K6"/>
    <mergeCell ref="L5:L6"/>
    <mergeCell ref="M5:M6"/>
    <mergeCell ref="N5:N6"/>
    <mergeCell ref="W5:W6"/>
    <mergeCell ref="X5:X6"/>
    <mergeCell ref="Y5:Y6"/>
    <mergeCell ref="Z5:Z6"/>
    <mergeCell ref="S5:S6"/>
    <mergeCell ref="T5:T6"/>
    <mergeCell ref="U5:U6"/>
    <mergeCell ref="V5:V6"/>
    <mergeCell ref="AE5:AE6"/>
    <mergeCell ref="AF5:AF6"/>
    <mergeCell ref="AG5:AG6"/>
    <mergeCell ref="AH5:AH6"/>
    <mergeCell ref="AA5:AA6"/>
    <mergeCell ref="AB5:AB6"/>
    <mergeCell ref="AC5:AC6"/>
    <mergeCell ref="AD5:AD6"/>
    <mergeCell ref="AM5:AM6"/>
    <mergeCell ref="AN5:AN6"/>
    <mergeCell ref="AO5:AO6"/>
    <mergeCell ref="AP5:AP6"/>
    <mergeCell ref="AI5:AI6"/>
    <mergeCell ref="AJ5:AJ6"/>
    <mergeCell ref="AK5:AK6"/>
    <mergeCell ref="AL5:AL6"/>
    <mergeCell ref="AU5:AU6"/>
    <mergeCell ref="AV5:AV6"/>
    <mergeCell ref="AW5:AW6"/>
    <mergeCell ref="AX5:AX6"/>
    <mergeCell ref="AQ5:AQ6"/>
    <mergeCell ref="AR5:AR6"/>
    <mergeCell ref="AS5:AS6"/>
    <mergeCell ref="AT5:AT6"/>
    <mergeCell ref="BC5:BC6"/>
    <mergeCell ref="BD5:BD6"/>
    <mergeCell ref="BE5:BE6"/>
    <mergeCell ref="BF5:BF6"/>
    <mergeCell ref="AY5:AY6"/>
    <mergeCell ref="AZ5:AZ6"/>
    <mergeCell ref="BA5:BA6"/>
    <mergeCell ref="BB5:BB6"/>
    <mergeCell ref="BK5:BK6"/>
    <mergeCell ref="BL5:BL6"/>
    <mergeCell ref="BM5:BM6"/>
    <mergeCell ref="BN5:BN6"/>
    <mergeCell ref="BG5:BG6"/>
    <mergeCell ref="BH5:BH6"/>
    <mergeCell ref="BI5:BI6"/>
    <mergeCell ref="BJ5:BJ6"/>
    <mergeCell ref="BS5:BS6"/>
    <mergeCell ref="BT5:BT6"/>
    <mergeCell ref="BU5:BU6"/>
    <mergeCell ref="BV5:BV6"/>
    <mergeCell ref="BO5:BO6"/>
    <mergeCell ref="BP5:BP6"/>
    <mergeCell ref="BQ5:BQ6"/>
    <mergeCell ref="BR5:BR6"/>
    <mergeCell ref="CA5:CA6"/>
    <mergeCell ref="CB5:CB6"/>
    <mergeCell ref="CC5:CC6"/>
    <mergeCell ref="CD5:CD6"/>
    <mergeCell ref="BW5:BW6"/>
    <mergeCell ref="BX5:BX6"/>
    <mergeCell ref="BY5:BY6"/>
    <mergeCell ref="BZ5:BZ6"/>
    <mergeCell ref="CE5:CE6"/>
    <mergeCell ref="CK5:CK6"/>
    <mergeCell ref="CL5:CL6"/>
    <mergeCell ref="CM5:CM6"/>
    <mergeCell ref="CF5:CF6"/>
    <mergeCell ref="CG5:CG6"/>
    <mergeCell ref="CH5:CH6"/>
    <mergeCell ref="CI5:CI6"/>
    <mergeCell ref="CJ5:CJ6"/>
  </mergeCells>
  <phoneticPr fontId="1" type="noConversion"/>
  <printOptions horizontalCentered="1"/>
  <pageMargins left="0.59027777777777801" right="0.59027777777777801" top="0.59027777777777801" bottom="0.59027777777777801" header="0.59027777777777801" footer="0.39305555555555599"/>
  <pageSetup paperSize="9" scale="70" fitToHeight="100" orientation="landscape" r:id="rId1"/>
  <headerFooter scaleWithDoc="0" alignWithMargins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showGridLines="0" showZeros="0" workbookViewId="0">
      <selection activeCell="D7" sqref="D7"/>
    </sheetView>
  </sheetViews>
  <sheetFormatPr defaultColWidth="9.1640625" defaultRowHeight="12.75" customHeight="1"/>
  <cols>
    <col min="1" max="2" width="5.5" customWidth="1"/>
    <col min="3" max="3" width="51.1640625" customWidth="1"/>
    <col min="4" max="6" width="21.83203125" customWidth="1"/>
    <col min="7" max="7" width="8.6640625" customWidth="1"/>
  </cols>
  <sheetData>
    <row r="1" spans="1:7" ht="20.100000000000001" customHeight="1">
      <c r="A1" s="33"/>
      <c r="B1" s="33"/>
      <c r="C1" s="34"/>
      <c r="D1" s="33"/>
      <c r="E1" s="33"/>
      <c r="F1" s="35" t="s">
        <v>264</v>
      </c>
      <c r="G1" s="47"/>
    </row>
    <row r="2" spans="1:7" ht="25.5" customHeight="1">
      <c r="A2" s="63" t="s">
        <v>265</v>
      </c>
      <c r="B2" s="64"/>
      <c r="C2" s="64"/>
      <c r="D2" s="64"/>
      <c r="E2" s="64"/>
      <c r="F2" s="64"/>
      <c r="G2" s="47"/>
    </row>
    <row r="3" spans="1:7" ht="20.100000000000001" customHeight="1">
      <c r="A3" s="4" t="s">
        <v>5</v>
      </c>
      <c r="B3" s="4"/>
      <c r="C3" s="4"/>
      <c r="D3" s="36"/>
      <c r="E3" s="36"/>
      <c r="F3" s="6" t="s">
        <v>6</v>
      </c>
      <c r="G3" s="47"/>
    </row>
    <row r="4" spans="1:7" ht="20.100000000000001" customHeight="1">
      <c r="A4" s="65" t="s">
        <v>266</v>
      </c>
      <c r="B4" s="65"/>
      <c r="C4" s="66"/>
      <c r="D4" s="123" t="s">
        <v>130</v>
      </c>
      <c r="E4" s="123"/>
      <c r="F4" s="123"/>
      <c r="G4" s="47"/>
    </row>
    <row r="5" spans="1:7" ht="20.100000000000001" customHeight="1">
      <c r="A5" s="7" t="s">
        <v>44</v>
      </c>
      <c r="B5" s="67"/>
      <c r="C5" s="123" t="s">
        <v>173</v>
      </c>
      <c r="D5" s="123" t="s">
        <v>34</v>
      </c>
      <c r="E5" s="131" t="s">
        <v>267</v>
      </c>
      <c r="F5" s="149" t="s">
        <v>268</v>
      </c>
      <c r="G5" s="47"/>
    </row>
    <row r="6" spans="1:7" ht="33.75" customHeight="1">
      <c r="A6" s="14" t="s">
        <v>54</v>
      </c>
      <c r="B6" s="15" t="s">
        <v>55</v>
      </c>
      <c r="C6" s="124"/>
      <c r="D6" s="124"/>
      <c r="E6" s="132"/>
      <c r="F6" s="150"/>
      <c r="G6" s="47"/>
    </row>
    <row r="7" spans="1:7" ht="20.100000000000001" customHeight="1">
      <c r="A7" s="16"/>
      <c r="B7" s="16"/>
      <c r="C7" s="42" t="s">
        <v>34</v>
      </c>
      <c r="D7" s="18">
        <f>E7+F7+D28</f>
        <v>5668408</v>
      </c>
      <c r="E7" s="17">
        <f>E8+E16+E28</f>
        <v>4547099</v>
      </c>
      <c r="F7" s="17">
        <f>F8+F16+F28</f>
        <v>1121309</v>
      </c>
      <c r="G7" s="55"/>
    </row>
    <row r="8" spans="1:7" ht="20.100000000000001" customHeight="1">
      <c r="A8" s="16"/>
      <c r="B8" s="16"/>
      <c r="C8" s="42" t="s">
        <v>164</v>
      </c>
      <c r="D8" s="18">
        <f t="shared" ref="D8:D17" si="0">E8+F8</f>
        <v>1823789</v>
      </c>
      <c r="E8" s="43">
        <f>E9+E10+E11+E12+E13+E14+E15</f>
        <v>1823789</v>
      </c>
      <c r="F8" s="17"/>
      <c r="G8" s="47"/>
    </row>
    <row r="9" spans="1:7" ht="20.100000000000001" customHeight="1">
      <c r="A9" s="16" t="s">
        <v>269</v>
      </c>
      <c r="B9" s="16" t="s">
        <v>60</v>
      </c>
      <c r="C9" s="42" t="s">
        <v>270</v>
      </c>
      <c r="D9" s="18">
        <f t="shared" si="0"/>
        <v>807504</v>
      </c>
      <c r="E9" s="17">
        <v>807504</v>
      </c>
      <c r="F9" s="17"/>
      <c r="G9" s="52"/>
    </row>
    <row r="10" spans="1:7" ht="20.100000000000001" customHeight="1">
      <c r="A10" s="16" t="s">
        <v>269</v>
      </c>
      <c r="B10" s="16" t="s">
        <v>62</v>
      </c>
      <c r="C10" s="42" t="s">
        <v>271</v>
      </c>
      <c r="D10" s="18">
        <f t="shared" si="0"/>
        <v>495300</v>
      </c>
      <c r="E10" s="17">
        <v>495300</v>
      </c>
      <c r="F10" s="17"/>
      <c r="G10" s="52"/>
    </row>
    <row r="11" spans="1:7" ht="20.100000000000001" customHeight="1">
      <c r="A11" s="16" t="s">
        <v>269</v>
      </c>
      <c r="B11" s="16" t="s">
        <v>59</v>
      </c>
      <c r="C11" s="42" t="s">
        <v>272</v>
      </c>
      <c r="D11" s="18">
        <f t="shared" si="0"/>
        <v>34458</v>
      </c>
      <c r="E11" s="17">
        <v>34458</v>
      </c>
      <c r="F11" s="17"/>
      <c r="G11" s="52"/>
    </row>
    <row r="12" spans="1:7" ht="20.100000000000001" customHeight="1">
      <c r="A12" s="16" t="s">
        <v>269</v>
      </c>
      <c r="B12" s="16" t="s">
        <v>65</v>
      </c>
      <c r="C12" s="42" t="s">
        <v>273</v>
      </c>
      <c r="D12" s="18">
        <f t="shared" si="0"/>
        <v>207530</v>
      </c>
      <c r="E12" s="43">
        <v>207530</v>
      </c>
      <c r="F12" s="17"/>
      <c r="G12" s="52"/>
    </row>
    <row r="13" spans="1:7" ht="20.100000000000001" customHeight="1">
      <c r="A13" s="16" t="s">
        <v>269</v>
      </c>
      <c r="B13" s="16" t="s">
        <v>79</v>
      </c>
      <c r="C13" s="42" t="s">
        <v>274</v>
      </c>
      <c r="D13" s="18">
        <f t="shared" si="0"/>
        <v>278997</v>
      </c>
      <c r="E13" s="17">
        <v>278997</v>
      </c>
      <c r="F13" s="17"/>
      <c r="G13" s="52"/>
    </row>
    <row r="14" spans="1:7" ht="20.100000000000001" customHeight="1">
      <c r="A14" s="16" t="s">
        <v>269</v>
      </c>
      <c r="B14" s="16" t="s">
        <v>75</v>
      </c>
      <c r="C14" s="42" t="s">
        <v>275</v>
      </c>
      <c r="D14" s="18">
        <f t="shared" si="0"/>
        <v>0</v>
      </c>
      <c r="E14" s="43"/>
      <c r="F14" s="17"/>
      <c r="G14" s="52"/>
    </row>
    <row r="15" spans="1:7" ht="20.100000000000001" customHeight="1">
      <c r="A15" s="16" t="s">
        <v>269</v>
      </c>
      <c r="B15" s="16" t="s">
        <v>68</v>
      </c>
      <c r="C15" s="42" t="s">
        <v>276</v>
      </c>
      <c r="D15" s="18">
        <f t="shared" si="0"/>
        <v>0</v>
      </c>
      <c r="E15" s="17"/>
      <c r="F15" s="17"/>
      <c r="G15" s="52"/>
    </row>
    <row r="16" spans="1:7" ht="20.100000000000001" customHeight="1">
      <c r="A16" s="16"/>
      <c r="B16" s="16"/>
      <c r="C16" s="42" t="s">
        <v>165</v>
      </c>
      <c r="D16" s="18">
        <f t="shared" si="0"/>
        <v>1121309</v>
      </c>
      <c r="E16" s="43"/>
      <c r="F16" s="17">
        <f>F17+F18+F19+F20+F21+F22+F23+F24+F25+F26+F27</f>
        <v>1121309</v>
      </c>
      <c r="G16" s="52"/>
    </row>
    <row r="17" spans="1:7" ht="20.100000000000001" customHeight="1">
      <c r="A17" s="16" t="s">
        <v>277</v>
      </c>
      <c r="B17" s="16" t="s">
        <v>60</v>
      </c>
      <c r="C17" s="42" t="s">
        <v>278</v>
      </c>
      <c r="D17" s="17">
        <f t="shared" si="0"/>
        <v>494624</v>
      </c>
      <c r="E17" s="68"/>
      <c r="F17" s="17">
        <v>494624</v>
      </c>
      <c r="G17" s="52"/>
    </row>
    <row r="18" spans="1:7" ht="20.100000000000001" customHeight="1">
      <c r="A18" s="16" t="s">
        <v>277</v>
      </c>
      <c r="B18" s="16" t="s">
        <v>62</v>
      </c>
      <c r="C18" s="42" t="s">
        <v>279</v>
      </c>
      <c r="D18" s="17">
        <f t="shared" ref="D18:D27" si="1">E18+F18</f>
        <v>0</v>
      </c>
      <c r="E18" s="68"/>
      <c r="F18" s="17"/>
      <c r="G18" s="52"/>
    </row>
    <row r="19" spans="1:7" ht="20.100000000000001" customHeight="1">
      <c r="A19" s="16" t="s">
        <v>277</v>
      </c>
      <c r="B19" s="16" t="s">
        <v>67</v>
      </c>
      <c r="C19" s="42" t="s">
        <v>280</v>
      </c>
      <c r="D19" s="17">
        <f t="shared" si="1"/>
        <v>10000</v>
      </c>
      <c r="E19" s="68"/>
      <c r="F19" s="17">
        <v>10000</v>
      </c>
      <c r="G19" s="52"/>
    </row>
    <row r="20" spans="1:7" ht="20.100000000000001" customHeight="1">
      <c r="A20" s="16" t="s">
        <v>277</v>
      </c>
      <c r="B20" s="16" t="s">
        <v>65</v>
      </c>
      <c r="C20" s="42" t="s">
        <v>281</v>
      </c>
      <c r="D20" s="17">
        <f t="shared" si="1"/>
        <v>10000</v>
      </c>
      <c r="E20" s="68"/>
      <c r="F20" s="17">
        <v>10000</v>
      </c>
      <c r="G20" s="52"/>
    </row>
    <row r="21" spans="1:7" ht="20.100000000000001" customHeight="1">
      <c r="A21" s="16" t="s">
        <v>277</v>
      </c>
      <c r="B21" s="16" t="s">
        <v>105</v>
      </c>
      <c r="C21" s="42" t="s">
        <v>282</v>
      </c>
      <c r="D21" s="17">
        <f t="shared" si="1"/>
        <v>26583</v>
      </c>
      <c r="E21" s="68"/>
      <c r="F21" s="17">
        <v>26583</v>
      </c>
      <c r="G21" s="52"/>
    </row>
    <row r="22" spans="1:7" ht="20.100000000000001" customHeight="1">
      <c r="A22" s="16" t="s">
        <v>277</v>
      </c>
      <c r="B22" s="16" t="s">
        <v>283</v>
      </c>
      <c r="C22" s="42" t="s">
        <v>284</v>
      </c>
      <c r="D22" s="17">
        <f t="shared" si="1"/>
        <v>10000</v>
      </c>
      <c r="E22" s="68"/>
      <c r="F22" s="17">
        <v>10000</v>
      </c>
      <c r="G22" s="52"/>
    </row>
    <row r="23" spans="1:7" ht="20.100000000000001" customHeight="1">
      <c r="A23" s="16" t="s">
        <v>277</v>
      </c>
      <c r="B23" s="16" t="s">
        <v>85</v>
      </c>
      <c r="C23" s="42" t="s">
        <v>285</v>
      </c>
      <c r="D23" s="17">
        <f t="shared" si="1"/>
        <v>10000</v>
      </c>
      <c r="E23" s="68"/>
      <c r="F23" s="17">
        <v>10000</v>
      </c>
      <c r="G23" s="52"/>
    </row>
    <row r="24" spans="1:7" ht="20.100000000000001" customHeight="1">
      <c r="A24" s="16" t="s">
        <v>277</v>
      </c>
      <c r="B24" s="16" t="s">
        <v>286</v>
      </c>
      <c r="C24" s="42" t="s">
        <v>194</v>
      </c>
      <c r="D24" s="17">
        <f t="shared" si="1"/>
        <v>120000</v>
      </c>
      <c r="E24" s="68"/>
      <c r="F24" s="17">
        <v>120000</v>
      </c>
      <c r="G24" s="52"/>
    </row>
    <row r="25" spans="1:7" ht="20.100000000000001" customHeight="1">
      <c r="A25" s="16" t="s">
        <v>277</v>
      </c>
      <c r="B25" s="16" t="s">
        <v>287</v>
      </c>
      <c r="C25" s="42" t="s">
        <v>288</v>
      </c>
      <c r="D25" s="17">
        <f t="shared" si="1"/>
        <v>61072</v>
      </c>
      <c r="E25" s="68"/>
      <c r="F25" s="17">
        <v>61072</v>
      </c>
      <c r="G25" s="52"/>
    </row>
    <row r="26" spans="1:7" ht="20.100000000000001" customHeight="1">
      <c r="A26" s="16" t="s">
        <v>277</v>
      </c>
      <c r="B26" s="16" t="s">
        <v>70</v>
      </c>
      <c r="C26" s="42" t="s">
        <v>289</v>
      </c>
      <c r="D26" s="17">
        <f t="shared" si="1"/>
        <v>49119</v>
      </c>
      <c r="E26" s="68"/>
      <c r="F26" s="17">
        <v>49119</v>
      </c>
      <c r="G26" s="52"/>
    </row>
    <row r="27" spans="1:7" ht="20.100000000000001" customHeight="1">
      <c r="A27" s="16" t="s">
        <v>277</v>
      </c>
      <c r="B27" s="16" t="s">
        <v>68</v>
      </c>
      <c r="C27" s="42" t="s">
        <v>290</v>
      </c>
      <c r="D27" s="17">
        <f t="shared" si="1"/>
        <v>329911</v>
      </c>
      <c r="E27" s="68"/>
      <c r="F27" s="17">
        <f>914653-219042-265700-100000</f>
        <v>329911</v>
      </c>
    </row>
    <row r="28" spans="1:7" ht="20.100000000000001" customHeight="1">
      <c r="A28" s="16"/>
      <c r="B28" s="16"/>
      <c r="C28" s="42" t="s">
        <v>166</v>
      </c>
      <c r="D28" s="17"/>
      <c r="E28" s="17">
        <f>E29+E30+E31+E32</f>
        <v>2723310</v>
      </c>
      <c r="F28" s="17"/>
    </row>
    <row r="29" spans="1:7" ht="20.100000000000001" customHeight="1">
      <c r="A29" s="16" t="s">
        <v>291</v>
      </c>
      <c r="B29" s="16" t="s">
        <v>91</v>
      </c>
      <c r="C29" s="42" t="s">
        <v>207</v>
      </c>
      <c r="D29" s="68"/>
      <c r="E29" s="17">
        <v>27528</v>
      </c>
      <c r="F29" s="17"/>
    </row>
    <row r="30" spans="1:7" ht="20.100000000000001" customHeight="1">
      <c r="A30" s="16" t="s">
        <v>291</v>
      </c>
      <c r="B30" s="16" t="s">
        <v>67</v>
      </c>
      <c r="C30" s="42" t="s">
        <v>209</v>
      </c>
      <c r="D30" s="68"/>
      <c r="E30" s="17">
        <v>1038480</v>
      </c>
      <c r="F30" s="17"/>
    </row>
    <row r="31" spans="1:7" ht="20.100000000000001" customHeight="1">
      <c r="A31" s="16" t="s">
        <v>291</v>
      </c>
      <c r="B31" s="16" t="s">
        <v>105</v>
      </c>
      <c r="C31" s="69" t="s">
        <v>292</v>
      </c>
      <c r="D31" s="68"/>
      <c r="E31" s="17">
        <v>172989</v>
      </c>
      <c r="F31" s="17"/>
    </row>
    <row r="32" spans="1:7" ht="20.100000000000001" customHeight="1">
      <c r="A32" s="16" t="s">
        <v>291</v>
      </c>
      <c r="B32" s="16" t="s">
        <v>68</v>
      </c>
      <c r="C32" s="42" t="s">
        <v>293</v>
      </c>
      <c r="D32" s="68"/>
      <c r="E32" s="17">
        <v>1484313</v>
      </c>
      <c r="F32" s="17"/>
    </row>
  </sheetData>
  <mergeCells count="5">
    <mergeCell ref="D4:F4"/>
    <mergeCell ref="C5:C6"/>
    <mergeCell ref="D5:D6"/>
    <mergeCell ref="E5:E6"/>
    <mergeCell ref="F5:F6"/>
  </mergeCells>
  <phoneticPr fontId="1" type="noConversion"/>
  <printOptions horizontalCentered="1"/>
  <pageMargins left="0.59027777777777801" right="0.59027777777777801" top="0.59027777777777801" bottom="0.59027777777777801" header="0.59027777777777801" footer="0.39305555555555599"/>
  <pageSetup paperSize="9" fitToHeight="100" orientation="landscape" r:id="rId1"/>
  <headerFooter scaleWithDoc="0"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I100"/>
  <sheetViews>
    <sheetView showGridLines="0" showZeros="0" tabSelected="1" workbookViewId="0">
      <selection activeCell="E105" sqref="E105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92.33203125" customWidth="1"/>
    <col min="6" max="6" width="25" customWidth="1"/>
    <col min="7" max="243" width="10.6640625" customWidth="1"/>
  </cols>
  <sheetData>
    <row r="1" spans="1:243" ht="20.100000000000001" customHeight="1">
      <c r="A1" s="1"/>
      <c r="B1" s="2"/>
      <c r="C1" s="2"/>
      <c r="D1" s="2"/>
      <c r="E1" s="2"/>
      <c r="F1" s="3" t="s">
        <v>294</v>
      </c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</row>
    <row r="2" spans="1:243" ht="20.100000000000001" customHeight="1">
      <c r="A2" s="122" t="s">
        <v>295</v>
      </c>
      <c r="B2" s="122"/>
      <c r="C2" s="122"/>
      <c r="D2" s="122"/>
      <c r="E2" s="122"/>
      <c r="F2" s="122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</row>
    <row r="3" spans="1:243" ht="20.100000000000001" customHeight="1">
      <c r="A3" s="4"/>
      <c r="B3" s="4"/>
      <c r="C3" s="4"/>
      <c r="D3" s="4"/>
      <c r="E3" s="4"/>
      <c r="F3" s="6" t="s">
        <v>6</v>
      </c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</row>
    <row r="4" spans="1:243" ht="20.100000000000001" customHeight="1">
      <c r="A4" s="10" t="s">
        <v>44</v>
      </c>
      <c r="B4" s="11"/>
      <c r="C4" s="12"/>
      <c r="D4" s="151" t="s">
        <v>45</v>
      </c>
      <c r="E4" s="129" t="s">
        <v>296</v>
      </c>
      <c r="F4" s="131" t="s">
        <v>47</v>
      </c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</row>
    <row r="5" spans="1:243" ht="20.100000000000001" customHeight="1">
      <c r="A5" s="13" t="s">
        <v>54</v>
      </c>
      <c r="B5" s="14" t="s">
        <v>55</v>
      </c>
      <c r="C5" s="15" t="s">
        <v>56</v>
      </c>
      <c r="D5" s="151"/>
      <c r="E5" s="129"/>
      <c r="F5" s="131"/>
      <c r="G5" s="32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</row>
    <row r="6" spans="1:243" ht="20.100000000000001" customHeight="1">
      <c r="A6" s="42"/>
      <c r="B6" s="42"/>
      <c r="C6" s="42"/>
      <c r="D6" s="61"/>
      <c r="E6" s="61" t="s">
        <v>34</v>
      </c>
      <c r="F6" s="62">
        <f>F7</f>
        <v>1604742</v>
      </c>
      <c r="G6" s="32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</row>
    <row r="7" spans="1:243" ht="20.100000000000001" customHeight="1">
      <c r="A7" s="42"/>
      <c r="B7" s="42"/>
      <c r="C7" s="42"/>
      <c r="D7" s="61"/>
      <c r="E7" s="61" t="s">
        <v>5</v>
      </c>
      <c r="F7" s="62">
        <f>F8+F9+F10+F11+F12</f>
        <v>1604742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</row>
    <row r="8" spans="1:243" ht="20.100000000000001" customHeight="1">
      <c r="A8" s="16" t="s">
        <v>58</v>
      </c>
      <c r="B8" s="16" t="s">
        <v>59</v>
      </c>
      <c r="C8" s="16" t="s">
        <v>60</v>
      </c>
      <c r="D8" s="16" t="s">
        <v>57</v>
      </c>
      <c r="E8" s="16" t="s">
        <v>348</v>
      </c>
      <c r="F8" s="62">
        <v>219042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</row>
    <row r="9" spans="1:243" ht="20.100000000000001" customHeight="1">
      <c r="A9" s="16" t="s">
        <v>87</v>
      </c>
      <c r="B9" s="16" t="s">
        <v>60</v>
      </c>
      <c r="C9" s="16" t="s">
        <v>68</v>
      </c>
      <c r="D9" s="16" t="s">
        <v>57</v>
      </c>
      <c r="E9" s="16" t="s">
        <v>349</v>
      </c>
      <c r="F9" s="62">
        <v>100000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</row>
    <row r="10" spans="1:243" ht="20.100000000000001" customHeight="1">
      <c r="A10" s="16" t="s">
        <v>90</v>
      </c>
      <c r="B10" s="16" t="s">
        <v>64</v>
      </c>
      <c r="C10" s="16" t="s">
        <v>62</v>
      </c>
      <c r="D10" s="16" t="s">
        <v>57</v>
      </c>
      <c r="E10" s="16" t="s">
        <v>350</v>
      </c>
      <c r="F10" s="62">
        <v>265700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</row>
    <row r="11" spans="1:243" ht="20.100000000000001" customHeight="1">
      <c r="A11" s="16" t="s">
        <v>90</v>
      </c>
      <c r="B11" s="16" t="s">
        <v>65</v>
      </c>
      <c r="C11" s="16" t="s">
        <v>60</v>
      </c>
      <c r="D11" s="16" t="s">
        <v>57</v>
      </c>
      <c r="E11" s="16" t="s">
        <v>95</v>
      </c>
      <c r="F11" s="62">
        <v>800000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</row>
    <row r="12" spans="1:243" ht="20.100000000000001" customHeight="1">
      <c r="A12" s="16" t="s">
        <v>90</v>
      </c>
      <c r="B12" s="16" t="s">
        <v>65</v>
      </c>
      <c r="C12" s="16" t="s">
        <v>65</v>
      </c>
      <c r="D12" s="16" t="s">
        <v>57</v>
      </c>
      <c r="E12" s="16" t="s">
        <v>97</v>
      </c>
      <c r="F12" s="62">
        <v>220000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</row>
    <row r="13" spans="1:243" ht="20.100000000000001" hidden="1" customHeight="1">
      <c r="A13" s="42"/>
      <c r="B13" s="42"/>
      <c r="C13" s="42"/>
      <c r="D13" s="61"/>
      <c r="E13" s="61" t="s">
        <v>297</v>
      </c>
      <c r="F13" s="62">
        <v>87.1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</row>
    <row r="14" spans="1:243" ht="20.100000000000001" hidden="1" customHeight="1">
      <c r="A14" s="42" t="s">
        <v>58</v>
      </c>
      <c r="B14" s="42" t="s">
        <v>67</v>
      </c>
      <c r="C14" s="42" t="s">
        <v>65</v>
      </c>
      <c r="D14" s="61" t="s">
        <v>298</v>
      </c>
      <c r="E14" s="61" t="s">
        <v>299</v>
      </c>
      <c r="F14" s="62">
        <v>87.1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</row>
    <row r="15" spans="1:243" ht="20.100000000000001" hidden="1" customHeight="1">
      <c r="A15" s="42"/>
      <c r="B15" s="42"/>
      <c r="C15" s="42"/>
      <c r="D15" s="61"/>
      <c r="E15" s="61" t="s">
        <v>127</v>
      </c>
      <c r="F15" s="62">
        <v>991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</row>
    <row r="16" spans="1:243" ht="20.100000000000001" hidden="1" customHeight="1">
      <c r="A16" s="42" t="s">
        <v>58</v>
      </c>
      <c r="B16" s="42" t="s">
        <v>67</v>
      </c>
      <c r="C16" s="42" t="s">
        <v>68</v>
      </c>
      <c r="D16" s="61" t="s">
        <v>298</v>
      </c>
      <c r="E16" s="61" t="s">
        <v>300</v>
      </c>
      <c r="F16" s="62">
        <v>666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</row>
    <row r="17" spans="1:243" ht="20.100000000000001" hidden="1" customHeight="1">
      <c r="A17" s="42" t="s">
        <v>58</v>
      </c>
      <c r="B17" s="42" t="s">
        <v>67</v>
      </c>
      <c r="C17" s="42" t="s">
        <v>68</v>
      </c>
      <c r="D17" s="61" t="s">
        <v>298</v>
      </c>
      <c r="E17" s="61" t="s">
        <v>301</v>
      </c>
      <c r="F17" s="62">
        <v>195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</row>
    <row r="18" spans="1:243" ht="20.100000000000001" hidden="1" customHeight="1">
      <c r="A18" s="42" t="s">
        <v>58</v>
      </c>
      <c r="B18" s="42" t="s">
        <v>67</v>
      </c>
      <c r="C18" s="42" t="s">
        <v>68</v>
      </c>
      <c r="D18" s="61" t="s">
        <v>298</v>
      </c>
      <c r="E18" s="61" t="s">
        <v>302</v>
      </c>
      <c r="F18" s="62">
        <v>130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</row>
    <row r="19" spans="1:243" ht="20.100000000000001" hidden="1" customHeight="1">
      <c r="A19" s="42"/>
      <c r="B19" s="42"/>
      <c r="C19" s="42"/>
      <c r="D19" s="61" t="s">
        <v>102</v>
      </c>
      <c r="E19" s="61"/>
      <c r="F19" s="62">
        <v>796.84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</row>
    <row r="20" spans="1:243" ht="20.100000000000001" hidden="1" customHeight="1">
      <c r="A20" s="42"/>
      <c r="B20" s="42"/>
      <c r="C20" s="42"/>
      <c r="D20" s="61"/>
      <c r="E20" s="61" t="s">
        <v>127</v>
      </c>
      <c r="F20" s="62">
        <v>796.84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</row>
    <row r="21" spans="1:243" ht="20.100000000000001" hidden="1" customHeight="1">
      <c r="A21" s="42" t="s">
        <v>58</v>
      </c>
      <c r="B21" s="42" t="s">
        <v>67</v>
      </c>
      <c r="C21" s="42" t="s">
        <v>68</v>
      </c>
      <c r="D21" s="61" t="s">
        <v>103</v>
      </c>
      <c r="E21" s="61" t="s">
        <v>303</v>
      </c>
      <c r="F21" s="62">
        <v>14.35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</row>
    <row r="22" spans="1:243" ht="20.100000000000001" hidden="1" customHeight="1">
      <c r="A22" s="42" t="s">
        <v>58</v>
      </c>
      <c r="B22" s="42" t="s">
        <v>67</v>
      </c>
      <c r="C22" s="42" t="s">
        <v>68</v>
      </c>
      <c r="D22" s="61" t="s">
        <v>103</v>
      </c>
      <c r="E22" s="61" t="s">
        <v>304</v>
      </c>
      <c r="F22" s="62">
        <v>110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</row>
    <row r="23" spans="1:243" ht="20.100000000000001" hidden="1" customHeight="1">
      <c r="A23" s="42" t="s">
        <v>58</v>
      </c>
      <c r="B23" s="42" t="s">
        <v>67</v>
      </c>
      <c r="C23" s="42" t="s">
        <v>68</v>
      </c>
      <c r="D23" s="61" t="s">
        <v>103</v>
      </c>
      <c r="E23" s="61" t="s">
        <v>305</v>
      </c>
      <c r="F23" s="62">
        <v>73.89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</row>
    <row r="24" spans="1:243" ht="20.100000000000001" hidden="1" customHeight="1">
      <c r="A24" s="42" t="s">
        <v>58</v>
      </c>
      <c r="B24" s="42" t="s">
        <v>67</v>
      </c>
      <c r="C24" s="42" t="s">
        <v>68</v>
      </c>
      <c r="D24" s="61" t="s">
        <v>103</v>
      </c>
      <c r="E24" s="61" t="s">
        <v>306</v>
      </c>
      <c r="F24" s="62">
        <v>445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</row>
    <row r="25" spans="1:243" ht="20.100000000000001" hidden="1" customHeight="1">
      <c r="A25" s="42" t="s">
        <v>58</v>
      </c>
      <c r="B25" s="42" t="s">
        <v>67</v>
      </c>
      <c r="C25" s="42" t="s">
        <v>68</v>
      </c>
      <c r="D25" s="61" t="s">
        <v>103</v>
      </c>
      <c r="E25" s="61" t="s">
        <v>307</v>
      </c>
      <c r="F25" s="62">
        <v>12.6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</row>
    <row r="26" spans="1:243" ht="20.100000000000001" hidden="1" customHeight="1">
      <c r="A26" s="42" t="s">
        <v>58</v>
      </c>
      <c r="B26" s="42" t="s">
        <v>67</v>
      </c>
      <c r="C26" s="42" t="s">
        <v>68</v>
      </c>
      <c r="D26" s="61" t="s">
        <v>103</v>
      </c>
      <c r="E26" s="61" t="s">
        <v>308</v>
      </c>
      <c r="F26" s="62">
        <v>140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</row>
    <row r="27" spans="1:243" ht="20.100000000000001" hidden="1" customHeight="1">
      <c r="A27" s="42" t="s">
        <v>58</v>
      </c>
      <c r="B27" s="42" t="s">
        <v>67</v>
      </c>
      <c r="C27" s="42" t="s">
        <v>68</v>
      </c>
      <c r="D27" s="61" t="s">
        <v>103</v>
      </c>
      <c r="E27" s="61" t="s">
        <v>309</v>
      </c>
      <c r="F27" s="62">
        <v>1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</row>
    <row r="28" spans="1:243" ht="20.100000000000001" hidden="1" customHeight="1">
      <c r="A28" s="42"/>
      <c r="B28" s="42"/>
      <c r="C28" s="42"/>
      <c r="D28" s="61" t="s">
        <v>106</v>
      </c>
      <c r="E28" s="61"/>
      <c r="F28" s="62">
        <v>142.05000000000001</v>
      </c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</row>
    <row r="29" spans="1:243" ht="20.100000000000001" hidden="1" customHeight="1">
      <c r="A29" s="42"/>
      <c r="B29" s="42"/>
      <c r="C29" s="42"/>
      <c r="D29" s="61"/>
      <c r="E29" s="61" t="s">
        <v>127</v>
      </c>
      <c r="F29" s="62">
        <v>142.05000000000001</v>
      </c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</row>
    <row r="30" spans="1:243" ht="20.100000000000001" hidden="1" customHeight="1">
      <c r="A30" s="42" t="s">
        <v>58</v>
      </c>
      <c r="B30" s="42" t="s">
        <v>67</v>
      </c>
      <c r="C30" s="42" t="s">
        <v>68</v>
      </c>
      <c r="D30" s="61" t="s">
        <v>108</v>
      </c>
      <c r="E30" s="61" t="s">
        <v>310</v>
      </c>
      <c r="F30" s="62">
        <v>8</v>
      </c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</row>
    <row r="31" spans="1:243" ht="20.100000000000001" hidden="1" customHeight="1">
      <c r="A31" s="42" t="s">
        <v>58</v>
      </c>
      <c r="B31" s="42" t="s">
        <v>67</v>
      </c>
      <c r="C31" s="42" t="s">
        <v>68</v>
      </c>
      <c r="D31" s="61" t="s">
        <v>108</v>
      </c>
      <c r="E31" s="61" t="s">
        <v>311</v>
      </c>
      <c r="F31" s="62">
        <v>16</v>
      </c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</row>
    <row r="32" spans="1:243" ht="20.100000000000001" hidden="1" customHeight="1">
      <c r="A32" s="42" t="s">
        <v>58</v>
      </c>
      <c r="B32" s="42" t="s">
        <v>67</v>
      </c>
      <c r="C32" s="42" t="s">
        <v>68</v>
      </c>
      <c r="D32" s="61" t="s">
        <v>108</v>
      </c>
      <c r="E32" s="61" t="s">
        <v>309</v>
      </c>
      <c r="F32" s="62">
        <v>1</v>
      </c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</row>
    <row r="33" spans="1:243" ht="20.100000000000001" hidden="1" customHeight="1">
      <c r="A33" s="42" t="s">
        <v>58</v>
      </c>
      <c r="B33" s="42" t="s">
        <v>67</v>
      </c>
      <c r="C33" s="42" t="s">
        <v>68</v>
      </c>
      <c r="D33" s="61" t="s">
        <v>108</v>
      </c>
      <c r="E33" s="61" t="s">
        <v>303</v>
      </c>
      <c r="F33" s="62">
        <v>15.05</v>
      </c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</row>
    <row r="34" spans="1:243" ht="20.100000000000001" hidden="1" customHeight="1">
      <c r="A34" s="42" t="s">
        <v>58</v>
      </c>
      <c r="B34" s="42" t="s">
        <v>67</v>
      </c>
      <c r="C34" s="42" t="s">
        <v>68</v>
      </c>
      <c r="D34" s="61" t="s">
        <v>108</v>
      </c>
      <c r="E34" s="61" t="s">
        <v>312</v>
      </c>
      <c r="F34" s="62">
        <v>20</v>
      </c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</row>
    <row r="35" spans="1:243" ht="20.100000000000001" hidden="1" customHeight="1">
      <c r="A35" s="42" t="s">
        <v>58</v>
      </c>
      <c r="B35" s="42" t="s">
        <v>67</v>
      </c>
      <c r="C35" s="42" t="s">
        <v>68</v>
      </c>
      <c r="D35" s="61" t="s">
        <v>108</v>
      </c>
      <c r="E35" s="61" t="s">
        <v>313</v>
      </c>
      <c r="F35" s="62">
        <v>44</v>
      </c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</row>
    <row r="36" spans="1:243" ht="20.100000000000001" hidden="1" customHeight="1">
      <c r="A36" s="42" t="s">
        <v>58</v>
      </c>
      <c r="B36" s="42" t="s">
        <v>67</v>
      </c>
      <c r="C36" s="42" t="s">
        <v>68</v>
      </c>
      <c r="D36" s="61" t="s">
        <v>108</v>
      </c>
      <c r="E36" s="61" t="s">
        <v>314</v>
      </c>
      <c r="F36" s="62">
        <v>38</v>
      </c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</row>
    <row r="37" spans="1:243" ht="20.100000000000001" hidden="1" customHeight="1">
      <c r="A37" s="42"/>
      <c r="B37" s="42"/>
      <c r="C37" s="42"/>
      <c r="D37" s="61" t="s">
        <v>109</v>
      </c>
      <c r="E37" s="61"/>
      <c r="F37" s="62">
        <v>1897.79</v>
      </c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</row>
    <row r="38" spans="1:243" ht="20.100000000000001" hidden="1" customHeight="1">
      <c r="A38" s="42"/>
      <c r="B38" s="42"/>
      <c r="C38" s="42"/>
      <c r="D38" s="61"/>
      <c r="E38" s="61" t="s">
        <v>297</v>
      </c>
      <c r="F38" s="62">
        <v>1838.69</v>
      </c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</row>
    <row r="39" spans="1:243" ht="20.100000000000001" hidden="1" customHeight="1">
      <c r="A39" s="42" t="s">
        <v>58</v>
      </c>
      <c r="B39" s="42" t="s">
        <v>67</v>
      </c>
      <c r="C39" s="42" t="s">
        <v>65</v>
      </c>
      <c r="D39" s="61" t="s">
        <v>110</v>
      </c>
      <c r="E39" s="61" t="s">
        <v>299</v>
      </c>
      <c r="F39" s="62">
        <v>1838.69</v>
      </c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</row>
    <row r="40" spans="1:243" ht="20.100000000000001" hidden="1" customHeight="1">
      <c r="A40" s="42"/>
      <c r="B40" s="42"/>
      <c r="C40" s="42"/>
      <c r="D40" s="61"/>
      <c r="E40" s="61" t="s">
        <v>127</v>
      </c>
      <c r="F40" s="62">
        <v>59.1</v>
      </c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</row>
    <row r="41" spans="1:243" ht="20.100000000000001" hidden="1" customHeight="1">
      <c r="A41" s="42" t="s">
        <v>58</v>
      </c>
      <c r="B41" s="42" t="s">
        <v>67</v>
      </c>
      <c r="C41" s="42" t="s">
        <v>68</v>
      </c>
      <c r="D41" s="61" t="s">
        <v>110</v>
      </c>
      <c r="E41" s="61" t="s">
        <v>309</v>
      </c>
      <c r="F41" s="62">
        <v>1</v>
      </c>
    </row>
    <row r="42" spans="1:243" ht="20.100000000000001" hidden="1" customHeight="1">
      <c r="A42" s="42" t="s">
        <v>58</v>
      </c>
      <c r="B42" s="42" t="s">
        <v>67</v>
      </c>
      <c r="C42" s="42" t="s">
        <v>68</v>
      </c>
      <c r="D42" s="61" t="s">
        <v>110</v>
      </c>
      <c r="E42" s="61" t="s">
        <v>315</v>
      </c>
      <c r="F42" s="62">
        <v>30</v>
      </c>
    </row>
    <row r="43" spans="1:243" ht="20.100000000000001" hidden="1" customHeight="1">
      <c r="A43" s="42" t="s">
        <v>58</v>
      </c>
      <c r="B43" s="42" t="s">
        <v>67</v>
      </c>
      <c r="C43" s="42" t="s">
        <v>68</v>
      </c>
      <c r="D43" s="61" t="s">
        <v>110</v>
      </c>
      <c r="E43" s="61" t="s">
        <v>303</v>
      </c>
      <c r="F43" s="62">
        <v>20.100000000000001</v>
      </c>
    </row>
    <row r="44" spans="1:243" ht="20.100000000000001" hidden="1" customHeight="1">
      <c r="A44" s="42" t="s">
        <v>58</v>
      </c>
      <c r="B44" s="42" t="s">
        <v>67</v>
      </c>
      <c r="C44" s="42" t="s">
        <v>68</v>
      </c>
      <c r="D44" s="61" t="s">
        <v>110</v>
      </c>
      <c r="E44" s="61" t="s">
        <v>310</v>
      </c>
      <c r="F44" s="62">
        <v>8</v>
      </c>
    </row>
    <row r="45" spans="1:243" ht="20.100000000000001" hidden="1" customHeight="1">
      <c r="A45" s="42"/>
      <c r="B45" s="42"/>
      <c r="C45" s="42"/>
      <c r="D45" s="61" t="s">
        <v>111</v>
      </c>
      <c r="E45" s="61"/>
      <c r="F45" s="62">
        <v>61</v>
      </c>
    </row>
    <row r="46" spans="1:243" ht="20.100000000000001" hidden="1" customHeight="1">
      <c r="A46" s="42"/>
      <c r="B46" s="42"/>
      <c r="C46" s="42"/>
      <c r="D46" s="61"/>
      <c r="E46" s="61" t="s">
        <v>316</v>
      </c>
      <c r="F46" s="62">
        <v>51</v>
      </c>
    </row>
    <row r="47" spans="1:243" ht="20.100000000000001" hidden="1" customHeight="1">
      <c r="A47" s="42" t="s">
        <v>58</v>
      </c>
      <c r="B47" s="42" t="s">
        <v>67</v>
      </c>
      <c r="C47" s="42" t="s">
        <v>62</v>
      </c>
      <c r="D47" s="61" t="s">
        <v>112</v>
      </c>
      <c r="E47" s="61" t="s">
        <v>309</v>
      </c>
      <c r="F47" s="62">
        <v>1</v>
      </c>
    </row>
    <row r="48" spans="1:243" ht="20.100000000000001" hidden="1" customHeight="1">
      <c r="A48" s="42" t="s">
        <v>58</v>
      </c>
      <c r="B48" s="42" t="s">
        <v>67</v>
      </c>
      <c r="C48" s="42" t="s">
        <v>62</v>
      </c>
      <c r="D48" s="61" t="s">
        <v>112</v>
      </c>
      <c r="E48" s="61" t="s">
        <v>317</v>
      </c>
      <c r="F48" s="62">
        <v>25</v>
      </c>
    </row>
    <row r="49" spans="1:6" ht="20.100000000000001" hidden="1" customHeight="1">
      <c r="A49" s="42" t="s">
        <v>58</v>
      </c>
      <c r="B49" s="42" t="s">
        <v>67</v>
      </c>
      <c r="C49" s="42" t="s">
        <v>62</v>
      </c>
      <c r="D49" s="61" t="s">
        <v>112</v>
      </c>
      <c r="E49" s="61" t="s">
        <v>307</v>
      </c>
      <c r="F49" s="62">
        <v>5.2</v>
      </c>
    </row>
    <row r="50" spans="1:6" ht="20.100000000000001" hidden="1" customHeight="1">
      <c r="A50" s="42" t="s">
        <v>58</v>
      </c>
      <c r="B50" s="42" t="s">
        <v>67</v>
      </c>
      <c r="C50" s="42" t="s">
        <v>62</v>
      </c>
      <c r="D50" s="61" t="s">
        <v>112</v>
      </c>
      <c r="E50" s="61" t="s">
        <v>318</v>
      </c>
      <c r="F50" s="62">
        <v>10</v>
      </c>
    </row>
    <row r="51" spans="1:6" ht="20.100000000000001" hidden="1" customHeight="1">
      <c r="A51" s="42" t="s">
        <v>58</v>
      </c>
      <c r="B51" s="42" t="s">
        <v>67</v>
      </c>
      <c r="C51" s="42" t="s">
        <v>62</v>
      </c>
      <c r="D51" s="61" t="s">
        <v>112</v>
      </c>
      <c r="E51" s="61" t="s">
        <v>310</v>
      </c>
      <c r="F51" s="62">
        <v>8</v>
      </c>
    </row>
    <row r="52" spans="1:6" ht="20.100000000000001" hidden="1" customHeight="1">
      <c r="A52" s="42" t="s">
        <v>58</v>
      </c>
      <c r="B52" s="42" t="s">
        <v>67</v>
      </c>
      <c r="C52" s="42" t="s">
        <v>62</v>
      </c>
      <c r="D52" s="61" t="s">
        <v>112</v>
      </c>
      <c r="E52" s="61" t="s">
        <v>303</v>
      </c>
      <c r="F52" s="62">
        <v>1.8</v>
      </c>
    </row>
    <row r="53" spans="1:6" ht="20.100000000000001" hidden="1" customHeight="1">
      <c r="A53" s="42"/>
      <c r="B53" s="42"/>
      <c r="C53" s="42"/>
      <c r="D53" s="61"/>
      <c r="E53" s="61" t="s">
        <v>297</v>
      </c>
      <c r="F53" s="62">
        <v>10</v>
      </c>
    </row>
    <row r="54" spans="1:6" ht="20.100000000000001" hidden="1" customHeight="1">
      <c r="A54" s="42" t="s">
        <v>58</v>
      </c>
      <c r="B54" s="42" t="s">
        <v>67</v>
      </c>
      <c r="C54" s="42" t="s">
        <v>65</v>
      </c>
      <c r="D54" s="61" t="s">
        <v>112</v>
      </c>
      <c r="E54" s="61" t="s">
        <v>299</v>
      </c>
      <c r="F54" s="62">
        <v>10</v>
      </c>
    </row>
    <row r="55" spans="1:6" ht="20.100000000000001" hidden="1" customHeight="1">
      <c r="A55" s="42"/>
      <c r="B55" s="42"/>
      <c r="C55" s="42"/>
      <c r="D55" s="61" t="s">
        <v>113</v>
      </c>
      <c r="E55" s="61"/>
      <c r="F55" s="62">
        <v>1108.3</v>
      </c>
    </row>
    <row r="56" spans="1:6" ht="20.100000000000001" hidden="1" customHeight="1">
      <c r="A56" s="42"/>
      <c r="B56" s="42"/>
      <c r="C56" s="42"/>
      <c r="D56" s="61"/>
      <c r="E56" s="61" t="s">
        <v>316</v>
      </c>
      <c r="F56" s="62">
        <v>8.3000000000000007</v>
      </c>
    </row>
    <row r="57" spans="1:6" ht="20.100000000000001" hidden="1" customHeight="1">
      <c r="A57" s="42" t="s">
        <v>58</v>
      </c>
      <c r="B57" s="42" t="s">
        <v>67</v>
      </c>
      <c r="C57" s="42" t="s">
        <v>62</v>
      </c>
      <c r="D57" s="61" t="s">
        <v>114</v>
      </c>
      <c r="E57" s="61" t="s">
        <v>309</v>
      </c>
      <c r="F57" s="62">
        <v>1</v>
      </c>
    </row>
    <row r="58" spans="1:6" ht="20.100000000000001" hidden="1" customHeight="1">
      <c r="A58" s="42" t="s">
        <v>58</v>
      </c>
      <c r="B58" s="42" t="s">
        <v>67</v>
      </c>
      <c r="C58" s="42" t="s">
        <v>62</v>
      </c>
      <c r="D58" s="61" t="s">
        <v>114</v>
      </c>
      <c r="E58" s="61" t="s">
        <v>303</v>
      </c>
      <c r="F58" s="62">
        <v>2.1</v>
      </c>
    </row>
    <row r="59" spans="1:6" ht="20.100000000000001" hidden="1" customHeight="1">
      <c r="A59" s="42" t="s">
        <v>58</v>
      </c>
      <c r="B59" s="42" t="s">
        <v>67</v>
      </c>
      <c r="C59" s="42" t="s">
        <v>62</v>
      </c>
      <c r="D59" s="61" t="s">
        <v>114</v>
      </c>
      <c r="E59" s="61" t="s">
        <v>307</v>
      </c>
      <c r="F59" s="62">
        <v>5.2</v>
      </c>
    </row>
    <row r="60" spans="1:6" ht="20.100000000000001" hidden="1" customHeight="1">
      <c r="A60" s="42"/>
      <c r="B60" s="42"/>
      <c r="C60" s="42"/>
      <c r="D60" s="61"/>
      <c r="E60" s="61" t="s">
        <v>127</v>
      </c>
      <c r="F60" s="62">
        <v>1100</v>
      </c>
    </row>
    <row r="61" spans="1:6" ht="20.100000000000001" hidden="1" customHeight="1">
      <c r="A61" s="42" t="s">
        <v>58</v>
      </c>
      <c r="B61" s="42" t="s">
        <v>67</v>
      </c>
      <c r="C61" s="42" t="s">
        <v>68</v>
      </c>
      <c r="D61" s="61" t="s">
        <v>114</v>
      </c>
      <c r="E61" s="61" t="s">
        <v>319</v>
      </c>
      <c r="F61" s="62">
        <v>1100</v>
      </c>
    </row>
    <row r="62" spans="1:6" ht="20.100000000000001" hidden="1" customHeight="1">
      <c r="A62" s="42"/>
      <c r="B62" s="42"/>
      <c r="C62" s="42"/>
      <c r="D62" s="61" t="s">
        <v>115</v>
      </c>
      <c r="E62" s="61"/>
      <c r="F62" s="62">
        <v>132.4</v>
      </c>
    </row>
    <row r="63" spans="1:6" ht="20.100000000000001" hidden="1" customHeight="1">
      <c r="A63" s="42"/>
      <c r="B63" s="42"/>
      <c r="C63" s="42"/>
      <c r="D63" s="61"/>
      <c r="E63" s="61" t="s">
        <v>316</v>
      </c>
      <c r="F63" s="62">
        <v>89.4</v>
      </c>
    </row>
    <row r="64" spans="1:6" ht="20.100000000000001" hidden="1" customHeight="1">
      <c r="A64" s="42" t="s">
        <v>58</v>
      </c>
      <c r="B64" s="42" t="s">
        <v>67</v>
      </c>
      <c r="C64" s="42" t="s">
        <v>62</v>
      </c>
      <c r="D64" s="61" t="s">
        <v>116</v>
      </c>
      <c r="E64" s="61" t="s">
        <v>320</v>
      </c>
      <c r="F64" s="62">
        <v>34</v>
      </c>
    </row>
    <row r="65" spans="1:6" ht="20.100000000000001" hidden="1" customHeight="1">
      <c r="A65" s="42" t="s">
        <v>58</v>
      </c>
      <c r="B65" s="42" t="s">
        <v>67</v>
      </c>
      <c r="C65" s="42" t="s">
        <v>62</v>
      </c>
      <c r="D65" s="61" t="s">
        <v>116</v>
      </c>
      <c r="E65" s="61" t="s">
        <v>321</v>
      </c>
      <c r="F65" s="62">
        <v>10</v>
      </c>
    </row>
    <row r="66" spans="1:6" ht="20.100000000000001" hidden="1" customHeight="1">
      <c r="A66" s="42" t="s">
        <v>58</v>
      </c>
      <c r="B66" s="42" t="s">
        <v>67</v>
      </c>
      <c r="C66" s="42" t="s">
        <v>62</v>
      </c>
      <c r="D66" s="61" t="s">
        <v>116</v>
      </c>
      <c r="E66" s="61" t="s">
        <v>309</v>
      </c>
      <c r="F66" s="62">
        <v>1</v>
      </c>
    </row>
    <row r="67" spans="1:6" ht="20.100000000000001" hidden="1" customHeight="1">
      <c r="A67" s="42" t="s">
        <v>58</v>
      </c>
      <c r="B67" s="42" t="s">
        <v>67</v>
      </c>
      <c r="C67" s="42" t="s">
        <v>62</v>
      </c>
      <c r="D67" s="61" t="s">
        <v>116</v>
      </c>
      <c r="E67" s="61" t="s">
        <v>307</v>
      </c>
      <c r="F67" s="62">
        <v>5.2</v>
      </c>
    </row>
    <row r="68" spans="1:6" ht="20.100000000000001" hidden="1" customHeight="1">
      <c r="A68" s="42" t="s">
        <v>58</v>
      </c>
      <c r="B68" s="42" t="s">
        <v>67</v>
      </c>
      <c r="C68" s="42" t="s">
        <v>62</v>
      </c>
      <c r="D68" s="61" t="s">
        <v>116</v>
      </c>
      <c r="E68" s="61" t="s">
        <v>303</v>
      </c>
      <c r="F68" s="62">
        <v>6.2</v>
      </c>
    </row>
    <row r="69" spans="1:6" ht="20.100000000000001" hidden="1" customHeight="1">
      <c r="A69" s="42" t="s">
        <v>58</v>
      </c>
      <c r="B69" s="42" t="s">
        <v>67</v>
      </c>
      <c r="C69" s="42" t="s">
        <v>62</v>
      </c>
      <c r="D69" s="61" t="s">
        <v>116</v>
      </c>
      <c r="E69" s="61" t="s">
        <v>310</v>
      </c>
      <c r="F69" s="62">
        <v>10</v>
      </c>
    </row>
    <row r="70" spans="1:6" ht="20.100000000000001" hidden="1" customHeight="1">
      <c r="A70" s="42" t="s">
        <v>58</v>
      </c>
      <c r="B70" s="42" t="s">
        <v>67</v>
      </c>
      <c r="C70" s="42" t="s">
        <v>62</v>
      </c>
      <c r="D70" s="61" t="s">
        <v>116</v>
      </c>
      <c r="E70" s="61" t="s">
        <v>322</v>
      </c>
      <c r="F70" s="62">
        <v>23</v>
      </c>
    </row>
    <row r="71" spans="1:6" ht="20.100000000000001" hidden="1" customHeight="1">
      <c r="A71" s="42"/>
      <c r="B71" s="42"/>
      <c r="C71" s="42"/>
      <c r="D71" s="61"/>
      <c r="E71" s="61" t="s">
        <v>297</v>
      </c>
      <c r="F71" s="62">
        <v>43</v>
      </c>
    </row>
    <row r="72" spans="1:6" ht="20.100000000000001" hidden="1" customHeight="1">
      <c r="A72" s="42" t="s">
        <v>58</v>
      </c>
      <c r="B72" s="42" t="s">
        <v>67</v>
      </c>
      <c r="C72" s="42" t="s">
        <v>65</v>
      </c>
      <c r="D72" s="61" t="s">
        <v>116</v>
      </c>
      <c r="E72" s="61" t="s">
        <v>299</v>
      </c>
      <c r="F72" s="62">
        <v>43</v>
      </c>
    </row>
    <row r="73" spans="1:6" ht="20.100000000000001" hidden="1" customHeight="1">
      <c r="A73" s="42"/>
      <c r="B73" s="42"/>
      <c r="C73" s="42"/>
      <c r="D73" s="61" t="s">
        <v>117</v>
      </c>
      <c r="E73" s="61"/>
      <c r="F73" s="62">
        <v>15.05</v>
      </c>
    </row>
    <row r="74" spans="1:6" ht="20.100000000000001" hidden="1" customHeight="1">
      <c r="A74" s="42"/>
      <c r="B74" s="42"/>
      <c r="C74" s="42"/>
      <c r="D74" s="61"/>
      <c r="E74" s="61" t="s">
        <v>316</v>
      </c>
      <c r="F74" s="62">
        <v>15.05</v>
      </c>
    </row>
    <row r="75" spans="1:6" ht="20.100000000000001" hidden="1" customHeight="1">
      <c r="A75" s="42" t="s">
        <v>58</v>
      </c>
      <c r="B75" s="42" t="s">
        <v>67</v>
      </c>
      <c r="C75" s="42" t="s">
        <v>62</v>
      </c>
      <c r="D75" s="61" t="s">
        <v>118</v>
      </c>
      <c r="E75" s="61" t="s">
        <v>307</v>
      </c>
      <c r="F75" s="62">
        <v>5.2</v>
      </c>
    </row>
    <row r="76" spans="1:6" ht="20.100000000000001" hidden="1" customHeight="1">
      <c r="A76" s="42" t="s">
        <v>58</v>
      </c>
      <c r="B76" s="42" t="s">
        <v>67</v>
      </c>
      <c r="C76" s="42" t="s">
        <v>62</v>
      </c>
      <c r="D76" s="61" t="s">
        <v>118</v>
      </c>
      <c r="E76" s="61" t="s">
        <v>303</v>
      </c>
      <c r="F76" s="62">
        <v>9.85</v>
      </c>
    </row>
    <row r="77" spans="1:6" ht="20.100000000000001" hidden="1" customHeight="1">
      <c r="A77" s="42"/>
      <c r="B77" s="42"/>
      <c r="C77" s="42"/>
      <c r="D77" s="61" t="s">
        <v>119</v>
      </c>
      <c r="E77" s="61"/>
      <c r="F77" s="62">
        <v>476</v>
      </c>
    </row>
    <row r="78" spans="1:6" ht="20.100000000000001" hidden="1" customHeight="1">
      <c r="A78" s="42"/>
      <c r="B78" s="42"/>
      <c r="C78" s="42"/>
      <c r="D78" s="61"/>
      <c r="E78" s="61" t="s">
        <v>127</v>
      </c>
      <c r="F78" s="62">
        <v>476</v>
      </c>
    </row>
    <row r="79" spans="1:6" ht="20.100000000000001" hidden="1" customHeight="1">
      <c r="A79" s="42" t="s">
        <v>58</v>
      </c>
      <c r="B79" s="42" t="s">
        <v>67</v>
      </c>
      <c r="C79" s="42" t="s">
        <v>68</v>
      </c>
      <c r="D79" s="61" t="s">
        <v>120</v>
      </c>
      <c r="E79" s="61" t="s">
        <v>323</v>
      </c>
      <c r="F79" s="62">
        <v>64</v>
      </c>
    </row>
    <row r="80" spans="1:6" ht="20.100000000000001" hidden="1" customHeight="1">
      <c r="A80" s="42" t="s">
        <v>58</v>
      </c>
      <c r="B80" s="42" t="s">
        <v>67</v>
      </c>
      <c r="C80" s="42" t="s">
        <v>68</v>
      </c>
      <c r="D80" s="61" t="s">
        <v>120</v>
      </c>
      <c r="E80" s="61" t="s">
        <v>324</v>
      </c>
      <c r="F80" s="62">
        <v>392</v>
      </c>
    </row>
    <row r="81" spans="1:6" ht="20.100000000000001" hidden="1" customHeight="1">
      <c r="A81" s="42" t="s">
        <v>58</v>
      </c>
      <c r="B81" s="42" t="s">
        <v>67</v>
      </c>
      <c r="C81" s="42" t="s">
        <v>68</v>
      </c>
      <c r="D81" s="61" t="s">
        <v>120</v>
      </c>
      <c r="E81" s="61" t="s">
        <v>325</v>
      </c>
      <c r="F81" s="62">
        <v>20</v>
      </c>
    </row>
    <row r="82" spans="1:6" ht="20.100000000000001" hidden="1" customHeight="1">
      <c r="A82" s="42"/>
      <c r="B82" s="42"/>
      <c r="C82" s="42"/>
      <c r="D82" s="61" t="s">
        <v>121</v>
      </c>
      <c r="E82" s="61"/>
      <c r="F82" s="62">
        <v>83</v>
      </c>
    </row>
    <row r="83" spans="1:6" ht="20.100000000000001" hidden="1" customHeight="1">
      <c r="A83" s="42"/>
      <c r="B83" s="42"/>
      <c r="C83" s="42"/>
      <c r="D83" s="61"/>
      <c r="E83" s="61" t="s">
        <v>127</v>
      </c>
      <c r="F83" s="62">
        <v>83</v>
      </c>
    </row>
    <row r="84" spans="1:6" ht="20.100000000000001" hidden="1" customHeight="1">
      <c r="A84" s="42" t="s">
        <v>58</v>
      </c>
      <c r="B84" s="42" t="s">
        <v>67</v>
      </c>
      <c r="C84" s="42" t="s">
        <v>68</v>
      </c>
      <c r="D84" s="61" t="s">
        <v>122</v>
      </c>
      <c r="E84" s="61" t="s">
        <v>299</v>
      </c>
      <c r="F84" s="62">
        <v>5</v>
      </c>
    </row>
    <row r="85" spans="1:6" ht="20.100000000000001" hidden="1" customHeight="1">
      <c r="A85" s="42" t="s">
        <v>58</v>
      </c>
      <c r="B85" s="42" t="s">
        <v>67</v>
      </c>
      <c r="C85" s="42" t="s">
        <v>68</v>
      </c>
      <c r="D85" s="61" t="s">
        <v>122</v>
      </c>
      <c r="E85" s="61" t="s">
        <v>326</v>
      </c>
      <c r="F85" s="62">
        <v>28</v>
      </c>
    </row>
    <row r="86" spans="1:6" ht="20.100000000000001" hidden="1" customHeight="1">
      <c r="A86" s="42" t="s">
        <v>58</v>
      </c>
      <c r="B86" s="42" t="s">
        <v>67</v>
      </c>
      <c r="C86" s="42" t="s">
        <v>68</v>
      </c>
      <c r="D86" s="61" t="s">
        <v>122</v>
      </c>
      <c r="E86" s="61" t="s">
        <v>327</v>
      </c>
      <c r="F86" s="62">
        <v>8</v>
      </c>
    </row>
    <row r="87" spans="1:6" ht="20.100000000000001" hidden="1" customHeight="1">
      <c r="A87" s="42" t="s">
        <v>58</v>
      </c>
      <c r="B87" s="42" t="s">
        <v>67</v>
      </c>
      <c r="C87" s="42" t="s">
        <v>68</v>
      </c>
      <c r="D87" s="61" t="s">
        <v>122</v>
      </c>
      <c r="E87" s="61" t="s">
        <v>328</v>
      </c>
      <c r="F87" s="62">
        <v>32</v>
      </c>
    </row>
    <row r="88" spans="1:6" ht="20.100000000000001" hidden="1" customHeight="1">
      <c r="A88" s="42" t="s">
        <v>58</v>
      </c>
      <c r="B88" s="42" t="s">
        <v>67</v>
      </c>
      <c r="C88" s="42" t="s">
        <v>68</v>
      </c>
      <c r="D88" s="61" t="s">
        <v>122</v>
      </c>
      <c r="E88" s="61" t="s">
        <v>310</v>
      </c>
      <c r="F88" s="62">
        <v>10</v>
      </c>
    </row>
    <row r="89" spans="1:6" ht="20.100000000000001" hidden="1" customHeight="1">
      <c r="A89" s="42"/>
      <c r="B89" s="42"/>
      <c r="C89" s="42"/>
      <c r="D89" s="61" t="s">
        <v>123</v>
      </c>
      <c r="E89" s="61"/>
      <c r="F89" s="62">
        <v>13.6</v>
      </c>
    </row>
    <row r="90" spans="1:6" ht="20.100000000000001" hidden="1" customHeight="1">
      <c r="A90" s="42"/>
      <c r="B90" s="42"/>
      <c r="C90" s="42"/>
      <c r="D90" s="61"/>
      <c r="E90" s="61" t="s">
        <v>127</v>
      </c>
      <c r="F90" s="62">
        <v>13.6</v>
      </c>
    </row>
    <row r="91" spans="1:6" ht="20.100000000000001" hidden="1" customHeight="1">
      <c r="A91" s="42" t="s">
        <v>58</v>
      </c>
      <c r="B91" s="42" t="s">
        <v>67</v>
      </c>
      <c r="C91" s="42" t="s">
        <v>68</v>
      </c>
      <c r="D91" s="61" t="s">
        <v>124</v>
      </c>
      <c r="E91" s="61" t="s">
        <v>303</v>
      </c>
      <c r="F91" s="62">
        <v>0.6</v>
      </c>
    </row>
    <row r="92" spans="1:6" ht="20.100000000000001" hidden="1" customHeight="1">
      <c r="A92" s="42" t="s">
        <v>58</v>
      </c>
      <c r="B92" s="42" t="s">
        <v>67</v>
      </c>
      <c r="C92" s="42" t="s">
        <v>68</v>
      </c>
      <c r="D92" s="61" t="s">
        <v>124</v>
      </c>
      <c r="E92" s="61" t="s">
        <v>310</v>
      </c>
      <c r="F92" s="62">
        <v>8</v>
      </c>
    </row>
    <row r="93" spans="1:6" ht="20.100000000000001" hidden="1" customHeight="1">
      <c r="A93" s="42" t="s">
        <v>58</v>
      </c>
      <c r="B93" s="42" t="s">
        <v>67</v>
      </c>
      <c r="C93" s="42" t="s">
        <v>68</v>
      </c>
      <c r="D93" s="61" t="s">
        <v>124</v>
      </c>
      <c r="E93" s="61" t="s">
        <v>309</v>
      </c>
      <c r="F93" s="62">
        <v>1</v>
      </c>
    </row>
    <row r="94" spans="1:6" ht="20.100000000000001" hidden="1" customHeight="1">
      <c r="A94" s="42" t="s">
        <v>58</v>
      </c>
      <c r="B94" s="42" t="s">
        <v>67</v>
      </c>
      <c r="C94" s="42" t="s">
        <v>68</v>
      </c>
      <c r="D94" s="61" t="s">
        <v>124</v>
      </c>
      <c r="E94" s="61" t="s">
        <v>329</v>
      </c>
      <c r="F94" s="62">
        <v>4</v>
      </c>
    </row>
    <row r="95" spans="1:6" ht="20.100000000000001" hidden="1" customHeight="1">
      <c r="A95" s="42"/>
      <c r="B95" s="42"/>
      <c r="C95" s="42"/>
      <c r="D95" s="61" t="s">
        <v>125</v>
      </c>
      <c r="E95" s="61"/>
      <c r="F95" s="62">
        <v>76</v>
      </c>
    </row>
    <row r="96" spans="1:6" ht="20.100000000000001" hidden="1" customHeight="1">
      <c r="A96" s="42"/>
      <c r="B96" s="42"/>
      <c r="C96" s="42"/>
      <c r="D96" s="61"/>
      <c r="E96" s="61" t="s">
        <v>127</v>
      </c>
      <c r="F96" s="62">
        <v>76</v>
      </c>
    </row>
    <row r="97" spans="1:6" ht="20.100000000000001" hidden="1" customHeight="1">
      <c r="A97" s="42" t="s">
        <v>58</v>
      </c>
      <c r="B97" s="42" t="s">
        <v>67</v>
      </c>
      <c r="C97" s="42" t="s">
        <v>68</v>
      </c>
      <c r="D97" s="61" t="s">
        <v>126</v>
      </c>
      <c r="E97" s="61" t="s">
        <v>310</v>
      </c>
      <c r="F97" s="62">
        <v>8</v>
      </c>
    </row>
    <row r="98" spans="1:6" ht="20.100000000000001" hidden="1" customHeight="1">
      <c r="A98" s="42" t="s">
        <v>58</v>
      </c>
      <c r="B98" s="42" t="s">
        <v>67</v>
      </c>
      <c r="C98" s="42" t="s">
        <v>68</v>
      </c>
      <c r="D98" s="61" t="s">
        <v>126</v>
      </c>
      <c r="E98" s="61" t="s">
        <v>299</v>
      </c>
      <c r="F98" s="62">
        <v>5</v>
      </c>
    </row>
    <row r="99" spans="1:6" ht="20.100000000000001" hidden="1" customHeight="1">
      <c r="A99" s="42" t="s">
        <v>58</v>
      </c>
      <c r="B99" s="42" t="s">
        <v>67</v>
      </c>
      <c r="C99" s="42" t="s">
        <v>68</v>
      </c>
      <c r="D99" s="61" t="s">
        <v>126</v>
      </c>
      <c r="E99" s="61" t="s">
        <v>309</v>
      </c>
      <c r="F99" s="62">
        <v>1</v>
      </c>
    </row>
    <row r="100" spans="1:6" ht="20.100000000000001" hidden="1" customHeight="1">
      <c r="A100" s="42" t="s">
        <v>58</v>
      </c>
      <c r="B100" s="42" t="s">
        <v>67</v>
      </c>
      <c r="C100" s="42" t="s">
        <v>68</v>
      </c>
      <c r="D100" s="61" t="s">
        <v>126</v>
      </c>
      <c r="E100" s="61" t="s">
        <v>330</v>
      </c>
      <c r="F100" s="62">
        <v>62</v>
      </c>
    </row>
  </sheetData>
  <mergeCells count="4">
    <mergeCell ref="A2:F2"/>
    <mergeCell ref="D4:D5"/>
    <mergeCell ref="E4:E5"/>
    <mergeCell ref="F4:F5"/>
  </mergeCells>
  <phoneticPr fontId="1" type="noConversion"/>
  <printOptions horizontalCentered="1"/>
  <pageMargins left="0.59027777777777801" right="0.59027777777777801" top="0.59027777777777801" bottom="0.59027777777777801" header="0.59027777777777801" footer="0.39305555555555599"/>
  <pageSetup paperSize="9" fitToHeight="1000" orientation="landscape"/>
  <headerFooter scaleWithDoc="0" alignWithMargins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showGridLines="0" showZeros="0" workbookViewId="0">
      <selection activeCell="F15" sqref="F15"/>
    </sheetView>
  </sheetViews>
  <sheetFormatPr defaultColWidth="9.1640625" defaultRowHeight="12.75" customHeight="1"/>
  <cols>
    <col min="1" max="1" width="15.5" customWidth="1"/>
    <col min="2" max="2" width="33" customWidth="1"/>
    <col min="3" max="8" width="18" customWidth="1"/>
    <col min="9" max="9" width="8.6640625" customWidth="1"/>
  </cols>
  <sheetData>
    <row r="1" spans="1:9" ht="20.100000000000001" customHeight="1">
      <c r="A1" s="33"/>
      <c r="B1" s="33"/>
      <c r="C1" s="33"/>
      <c r="D1" s="33"/>
      <c r="E1" s="34"/>
      <c r="F1" s="33"/>
      <c r="G1" s="33"/>
      <c r="H1" s="35" t="s">
        <v>331</v>
      </c>
      <c r="I1" s="47"/>
    </row>
    <row r="2" spans="1:9" ht="25.5" customHeight="1">
      <c r="A2" s="122" t="s">
        <v>332</v>
      </c>
      <c r="B2" s="122"/>
      <c r="C2" s="122"/>
      <c r="D2" s="122"/>
      <c r="E2" s="122"/>
      <c r="F2" s="122"/>
      <c r="G2" s="122"/>
      <c r="H2" s="122"/>
      <c r="I2" s="47"/>
    </row>
    <row r="3" spans="1:9" ht="20.100000000000001" customHeight="1">
      <c r="A3" s="5"/>
      <c r="B3" s="36"/>
      <c r="C3" s="36"/>
      <c r="D3" s="36"/>
      <c r="E3" s="36"/>
      <c r="F3" s="36"/>
      <c r="G3" s="36"/>
      <c r="H3" s="6" t="s">
        <v>6</v>
      </c>
      <c r="I3" s="47"/>
    </row>
    <row r="4" spans="1:9" ht="20.100000000000001" customHeight="1">
      <c r="A4" s="129" t="s">
        <v>333</v>
      </c>
      <c r="B4" s="129" t="s">
        <v>334</v>
      </c>
      <c r="C4" s="131" t="s">
        <v>335</v>
      </c>
      <c r="D4" s="131"/>
      <c r="E4" s="131"/>
      <c r="F4" s="131"/>
      <c r="G4" s="131"/>
      <c r="H4" s="131"/>
      <c r="I4" s="47"/>
    </row>
    <row r="5" spans="1:9" ht="20.100000000000001" customHeight="1">
      <c r="A5" s="129"/>
      <c r="B5" s="129"/>
      <c r="C5" s="152" t="s">
        <v>34</v>
      </c>
      <c r="D5" s="143" t="s">
        <v>189</v>
      </c>
      <c r="E5" s="37" t="s">
        <v>336</v>
      </c>
      <c r="F5" s="38"/>
      <c r="G5" s="38"/>
      <c r="H5" s="154" t="s">
        <v>194</v>
      </c>
      <c r="I5" s="47"/>
    </row>
    <row r="6" spans="1:9" ht="33.75" customHeight="1">
      <c r="A6" s="130"/>
      <c r="B6" s="130"/>
      <c r="C6" s="153"/>
      <c r="D6" s="124"/>
      <c r="E6" s="39" t="s">
        <v>49</v>
      </c>
      <c r="F6" s="40" t="s">
        <v>337</v>
      </c>
      <c r="G6" s="41" t="s">
        <v>338</v>
      </c>
      <c r="H6" s="150"/>
      <c r="I6" s="47"/>
    </row>
    <row r="7" spans="1:9" ht="20.100000000000001" customHeight="1">
      <c r="A7" s="16"/>
      <c r="B7" s="42" t="s">
        <v>34</v>
      </c>
      <c r="C7" s="18">
        <f>C8</f>
        <v>120000</v>
      </c>
      <c r="D7" s="43"/>
      <c r="E7" s="43"/>
      <c r="F7" s="43">
        <v>0</v>
      </c>
      <c r="G7" s="17"/>
      <c r="H7" s="44">
        <f>H8</f>
        <v>120000</v>
      </c>
      <c r="I7" s="55"/>
    </row>
    <row r="8" spans="1:9" ht="20.100000000000001" customHeight="1">
      <c r="A8" s="16" t="s">
        <v>57</v>
      </c>
      <c r="B8" s="56" t="s">
        <v>0</v>
      </c>
      <c r="C8" s="57">
        <f>D8+E8+H8</f>
        <v>120000</v>
      </c>
      <c r="D8" s="56"/>
      <c r="E8" s="58"/>
      <c r="F8" s="59"/>
      <c r="G8" s="59"/>
      <c r="H8" s="60">
        <v>120000</v>
      </c>
      <c r="I8" s="52"/>
    </row>
    <row r="9" spans="1:9" ht="20.100000000000001" customHeight="1">
      <c r="A9" s="48"/>
      <c r="B9" s="48"/>
      <c r="C9" s="48"/>
      <c r="D9" s="48"/>
      <c r="E9" s="51"/>
      <c r="F9" s="48"/>
      <c r="G9" s="48"/>
      <c r="H9" s="52"/>
      <c r="I9" s="52"/>
    </row>
    <row r="10" spans="1:9" ht="20.100000000000001" customHeight="1">
      <c r="A10" s="48"/>
      <c r="B10" s="48"/>
      <c r="C10" s="48"/>
      <c r="D10" s="48"/>
      <c r="E10" s="51"/>
      <c r="F10" s="48"/>
      <c r="G10" s="48"/>
      <c r="H10" s="52"/>
      <c r="I10" s="52"/>
    </row>
    <row r="11" spans="1:9" ht="20.100000000000001" customHeight="1">
      <c r="A11" s="48"/>
      <c r="B11" s="48"/>
      <c r="C11" s="48"/>
      <c r="D11" s="48"/>
      <c r="E11" s="49"/>
      <c r="F11" s="48"/>
      <c r="G11" s="48"/>
      <c r="H11" s="52"/>
      <c r="I11" s="52"/>
    </row>
    <row r="12" spans="1:9" ht="20.100000000000001" customHeight="1">
      <c r="A12" s="48"/>
      <c r="B12" s="48"/>
      <c r="C12" s="48"/>
      <c r="D12" s="48"/>
      <c r="E12" s="49"/>
      <c r="F12" s="48"/>
      <c r="G12" s="48"/>
      <c r="H12" s="52"/>
      <c r="I12" s="52"/>
    </row>
    <row r="13" spans="1:9" ht="20.100000000000001" customHeight="1">
      <c r="A13" s="48"/>
      <c r="B13" s="48"/>
      <c r="C13" s="48"/>
      <c r="D13" s="48"/>
      <c r="E13" s="51"/>
      <c r="F13" s="48"/>
      <c r="G13" s="48"/>
      <c r="H13" s="52"/>
      <c r="I13" s="52"/>
    </row>
    <row r="14" spans="1:9" ht="20.100000000000001" customHeight="1">
      <c r="A14" s="48"/>
      <c r="B14" s="48"/>
      <c r="C14" s="48"/>
      <c r="D14" s="48"/>
      <c r="E14" s="51"/>
      <c r="F14" s="48"/>
      <c r="G14" s="48"/>
      <c r="H14" s="52"/>
      <c r="I14" s="52"/>
    </row>
    <row r="15" spans="1:9" ht="20.100000000000001" customHeight="1">
      <c r="A15" s="48"/>
      <c r="B15" s="48"/>
      <c r="C15" s="48"/>
      <c r="D15" s="48"/>
      <c r="E15" s="49"/>
      <c r="F15" s="48"/>
      <c r="G15" s="48"/>
      <c r="H15" s="52"/>
      <c r="I15" s="52"/>
    </row>
    <row r="16" spans="1:9" ht="20.100000000000001" customHeight="1">
      <c r="A16" s="48"/>
      <c r="B16" s="48"/>
      <c r="C16" s="48"/>
      <c r="D16" s="48"/>
      <c r="E16" s="49"/>
      <c r="F16" s="48"/>
      <c r="G16" s="48"/>
      <c r="H16" s="52"/>
      <c r="I16" s="52"/>
    </row>
    <row r="17" spans="1:9" ht="20.100000000000001" customHeight="1">
      <c r="A17" s="48"/>
      <c r="B17" s="48"/>
      <c r="C17" s="48"/>
      <c r="D17" s="48"/>
      <c r="E17" s="53"/>
      <c r="F17" s="48"/>
      <c r="G17" s="48"/>
      <c r="H17" s="52"/>
      <c r="I17" s="52"/>
    </row>
    <row r="18" spans="1:9" ht="20.100000000000001" customHeight="1">
      <c r="A18" s="48"/>
      <c r="B18" s="48"/>
      <c r="C18" s="48"/>
      <c r="D18" s="48"/>
      <c r="E18" s="51"/>
      <c r="F18" s="48"/>
      <c r="G18" s="48"/>
      <c r="H18" s="52"/>
      <c r="I18" s="52"/>
    </row>
    <row r="19" spans="1:9" ht="20.100000000000001" customHeight="1">
      <c r="A19" s="51"/>
      <c r="B19" s="51"/>
      <c r="C19" s="51"/>
      <c r="D19" s="51"/>
      <c r="E19" s="51"/>
      <c r="F19" s="48"/>
      <c r="G19" s="48"/>
      <c r="H19" s="52"/>
      <c r="I19" s="52"/>
    </row>
    <row r="20" spans="1:9" ht="20.100000000000001" customHeight="1">
      <c r="A20" s="52"/>
      <c r="B20" s="52"/>
      <c r="C20" s="52"/>
      <c r="D20" s="52"/>
      <c r="E20" s="54"/>
      <c r="F20" s="52"/>
      <c r="G20" s="52"/>
      <c r="H20" s="52"/>
      <c r="I20" s="52"/>
    </row>
    <row r="21" spans="1:9" ht="20.100000000000001" customHeight="1">
      <c r="A21" s="52"/>
      <c r="B21" s="52"/>
      <c r="C21" s="52"/>
      <c r="D21" s="52"/>
      <c r="E21" s="54"/>
      <c r="F21" s="52"/>
      <c r="G21" s="52"/>
      <c r="H21" s="52"/>
      <c r="I21" s="52"/>
    </row>
    <row r="22" spans="1:9" ht="20.100000000000001" customHeight="1">
      <c r="A22" s="52"/>
      <c r="B22" s="52"/>
      <c r="C22" s="52"/>
      <c r="D22" s="52"/>
      <c r="E22" s="54"/>
      <c r="F22" s="52"/>
      <c r="G22" s="52"/>
      <c r="H22" s="52"/>
      <c r="I22" s="52"/>
    </row>
    <row r="23" spans="1:9" ht="20.100000000000001" customHeight="1">
      <c r="A23" s="52"/>
      <c r="B23" s="52"/>
      <c r="C23" s="52"/>
      <c r="D23" s="52"/>
      <c r="E23" s="54"/>
      <c r="F23" s="52"/>
      <c r="G23" s="52"/>
      <c r="H23" s="52"/>
      <c r="I23" s="52"/>
    </row>
    <row r="24" spans="1:9" ht="20.100000000000001" customHeight="1">
      <c r="A24" s="52"/>
      <c r="B24" s="52"/>
      <c r="C24" s="52"/>
      <c r="D24" s="52"/>
      <c r="E24" s="54"/>
      <c r="F24" s="52"/>
      <c r="G24" s="52"/>
      <c r="H24" s="52"/>
      <c r="I24" s="52"/>
    </row>
    <row r="25" spans="1:9" ht="20.100000000000001" customHeight="1">
      <c r="A25" s="52"/>
      <c r="B25" s="52"/>
      <c r="C25" s="52"/>
      <c r="D25" s="52"/>
      <c r="E25" s="54"/>
      <c r="F25" s="52"/>
      <c r="G25" s="52"/>
      <c r="H25" s="52"/>
      <c r="I25" s="52"/>
    </row>
    <row r="26" spans="1:9" ht="20.100000000000001" customHeight="1">
      <c r="A26" s="52"/>
      <c r="B26" s="52"/>
      <c r="C26" s="52"/>
      <c r="D26" s="52"/>
      <c r="E26" s="54"/>
      <c r="F26" s="52"/>
      <c r="G26" s="52"/>
      <c r="H26" s="52"/>
      <c r="I26" s="52"/>
    </row>
    <row r="27" spans="1:9" ht="20.100000000000001" customHeight="1">
      <c r="A27" s="52"/>
      <c r="B27" s="52"/>
      <c r="C27" s="52"/>
      <c r="D27" s="52"/>
      <c r="E27" s="54"/>
      <c r="F27" s="52"/>
      <c r="G27" s="52"/>
      <c r="H27" s="52"/>
      <c r="I27" s="52"/>
    </row>
    <row r="28" spans="1:9" ht="20.100000000000001" customHeight="1">
      <c r="A28" s="52"/>
      <c r="B28" s="52"/>
      <c r="C28" s="52"/>
      <c r="D28" s="52"/>
      <c r="E28" s="54"/>
      <c r="F28" s="52"/>
      <c r="G28" s="52"/>
      <c r="H28" s="52"/>
      <c r="I28" s="52"/>
    </row>
    <row r="29" spans="1:9" ht="20.100000000000001" customHeight="1">
      <c r="A29" s="52"/>
      <c r="B29" s="52"/>
      <c r="C29" s="52"/>
      <c r="D29" s="52"/>
      <c r="E29" s="54"/>
      <c r="F29" s="52"/>
      <c r="G29" s="52"/>
      <c r="H29" s="52"/>
      <c r="I29" s="52"/>
    </row>
  </sheetData>
  <mergeCells count="7">
    <mergeCell ref="A2:H2"/>
    <mergeCell ref="C4:H4"/>
    <mergeCell ref="A4:A6"/>
    <mergeCell ref="B4:B6"/>
    <mergeCell ref="C5:C6"/>
    <mergeCell ref="D5:D6"/>
    <mergeCell ref="H5:H6"/>
  </mergeCells>
  <phoneticPr fontId="1" type="noConversion"/>
  <printOptions horizontalCentered="1"/>
  <pageMargins left="0.59027777777777801" right="0.59027777777777801" top="0.59027777777777801" bottom="0.59027777777777801" header="0.59027777777777801" footer="0.39305555555555599"/>
  <pageSetup paperSize="9" fitToHeight="100" orientation="landscape" r:id="rId1"/>
  <headerFooter scaleWithDoc="0"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3</vt:lpstr>
      <vt:lpstr>3-1</vt:lpstr>
      <vt:lpstr>3-2</vt:lpstr>
      <vt:lpstr>3-3</vt:lpstr>
      <vt:lpstr>4</vt:lpstr>
      <vt:lpstr>4-1</vt:lpstr>
      <vt:lpstr>5</vt:lpstr>
      <vt:lpstr>'3-1'!Print_Titles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周?伶</dc:creator>
  <cp:lastModifiedBy>User</cp:lastModifiedBy>
  <cp:lastPrinted>2017-03-23T06:36:34Z</cp:lastPrinted>
  <dcterms:created xsi:type="dcterms:W3CDTF">2017-02-22T01:19:00Z</dcterms:created>
  <dcterms:modified xsi:type="dcterms:W3CDTF">2017-03-24T02:17:38Z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